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
    </mc:Choice>
  </mc:AlternateContent>
  <xr:revisionPtr revIDLastSave="0" documentId="13_ncr:1_{09006467-1408-4EBA-848A-957CB50FA50C}"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CO34" i="10" l="1"/>
</calcChain>
</file>

<file path=xl/sharedStrings.xml><?xml version="1.0" encoding="utf-8"?>
<sst xmlns="http://schemas.openxmlformats.org/spreadsheetml/2006/main" count="1143" uniqueCount="610">
  <si>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</si>
  <si>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</si>
  <si>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</si>
  <si>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</si>
  <si>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</si>
  <si>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</si>
  <si>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</si>
  <si>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</si>
  <si>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</si>
  <si>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</si>
  <si>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</si>
  <si>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</si>
  <si>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</si>
  <si>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</si>
  <si>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</si>
  <si>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</si>
  <si>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</si>
  <si>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</si>
  <si>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</si>
  <si>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</si>
  <si>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</si>
  <si>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</si>
  <si>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</si>
  <si>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</si>
  <si>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</si>
  <si>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</si>
  <si>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</si>
  <si>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</si>
  <si>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</si>
  <si>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</si>
  <si>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</si>
  <si>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</si>
  <si>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</si>
  <si>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</si>
  <si>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</si>
  <si>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</si>
  <si>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</si>
  <si>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</si>
  <si>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</si>
  <si>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</si>
  <si>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</si>
  <si>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</si>
  <si>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</si>
  <si>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</si>
  <si>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</si>
  <si>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</si>
  <si>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</si>
  <si>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</si>
  <si>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</si>
  <si>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</si>
  <si>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</si>
  <si>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</si>
  <si>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</si>
  <si>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</si>
  <si>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</si>
  <si>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</si>
  <si>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</si>
  <si>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</si>
  <si>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</si>
  <si>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</si>
  <si>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</si>
  <si>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</si>
  <si>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</si>
  <si>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</si>
  <si>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</si>
  <si>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</si>
  <si>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</si>
  <si>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</si>
  <si>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</si>
  <si>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</si>
  <si>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</si>
  <si>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</si>
  <si>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</si>
  <si>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</si>
  <si>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</si>
  <si>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</si>
  <si>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</si>
  <si>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</si>
  <si>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</si>
  <si>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</si>
  <si>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</si>
  <si>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</si>
  <si>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</si>
  <si>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</si>
  <si>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</si>
  <si>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</si>
  <si>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</si>
  <si>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</si>
  <si>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</si>
  <si>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</si>
  <si>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</si>
  <si>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</si>
  <si>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</si>
  <si>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</si>
  <si>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</si>
  <si>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</si>
  <si>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</si>
  <si>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</si>
  <si>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</si>
  <si>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</si>
  <si>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</si>
  <si>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</si>
  <si>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</si>
  <si>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</si>
  <si>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</si>
  <si>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</si>
  <si>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</si>
  <si>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</si>
  <si>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</si>
  <si>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</si>
  <si>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</si>
  <si>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</si>
  <si>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</si>
  <si>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</si>
  <si>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</si>
  <si>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</si>
  <si>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</si>
  <si>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</si>
  <si>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</si>
  <si>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</si>
  <si>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</si>
  <si>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</si>
  <si>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</si>
  <si>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</si>
  <si>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</si>
  <si>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</si>
  <si>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</si>
  <si>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</si>
  <si>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</si>
  <si>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</si>
  <si>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</si>
  <si>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</si>
  <si>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</si>
  <si>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</si>
  <si>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</si>
  <si>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</si>
  <si>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</si>
  <si>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</si>
  <si>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</si>
  <si>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</si>
  <si>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</si>
  <si>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</si>
  <si>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</si>
  <si>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</si>
  <si>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</si>
  <si>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</si>
  <si>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</si>
  <si>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</si>
  <si>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</si>
  <si>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</si>
  <si>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</si>
  <si>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</si>
  <si>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</si>
  <si>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</si>
  <si>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</si>
  <si>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</si>
  <si>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</si>
  <si>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</si>
  <si>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</si>
  <si>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</si>
  <si>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</si>
  <si>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</si>
  <si>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</si>
  <si>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</si>
  <si>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</si>
  <si>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</si>
  <si>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</si>
  <si>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</si>
  <si>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</si>
  <si>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</si>
  <si>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</si>
  <si>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</si>
  <si>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</si>
  <si>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</si>
  <si>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</si>
  <si>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</si>
  <si>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</si>
  <si>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</si>
  <si>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</si>
  <si>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</si>
  <si>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</si>
  <si>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</si>
  <si>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</si>
  <si>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</si>
  <si>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</si>
  <si>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</si>
  <si>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</si>
  <si>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</si>
  <si>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</si>
  <si>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</si>
  <si>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</si>
  <si>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</si>
  <si>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</si>
  <si>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</si>
  <si>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</si>
  <si>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</si>
  <si>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</si>
  <si>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</si>
  <si>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</si>
  <si>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</si>
  <si>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</si>
  <si>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</si>
  <si>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</si>
  <si>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</si>
  <si>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</si>
  <si>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</si>
  <si>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</si>
  <si>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</si>
  <si>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</si>
  <si>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</si>
  <si>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</si>
  <si>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</si>
  <si>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</si>
  <si>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</si>
  <si>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</si>
  <si>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</si>
  <si>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北海道下川町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</si>
  <si>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</si>
  <si>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</si>
  <si>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</si>
  <si>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</si>
  <si>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</si>
  <si>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</si>
  <si>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</si>
  <si>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</si>
  <si>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</si>
  <si>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</si>
  <si>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</si>
  <si>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</si>
  <si>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</si>
  <si>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</si>
  <si>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</si>
  <si>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</si>
  <si>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</si>
  <si>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</si>
  <si>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</si>
  <si>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</si>
  <si>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</si>
  <si>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</si>
  <si>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</si>
  <si>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</si>
  <si>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</si>
  <si>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</si>
  <si>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</si>
  <si>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</si>
  <si>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</si>
  <si>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</si>
  <si>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</si>
  <si>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</si>
  <si>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</si>
  <si>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</si>
  <si>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</si>
  <si>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</si>
  <si>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</si>
  <si>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</si>
  <si>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</si>
  <si>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</si>
  <si>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</si>
  <si>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</si>
  <si>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</si>
  <si>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</si>
  <si>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</si>
  <si>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</si>
  <si>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</si>
  <si>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</si>
  <si>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</si>
  <si>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</si>
  <si>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</si>
  <si>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</si>
  <si>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</si>
  <si>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</si>
  <si>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</si>
  <si>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</si>
  <si>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</si>
  <si>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</si>
  <si>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</si>
  <si>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</si>
  <si>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</si>
  <si>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</si>
  <si>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</si>
  <si>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</si>
  <si>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</si>
  <si>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</si>
  <si>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</si>
  <si>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</si>
  <si>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</si>
  <si>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</si>
  <si>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</si>
  <si>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</si>
  <si>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</si>
  <si>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</si>
  <si>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</si>
  <si>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</si>
  <si>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</si>
  <si>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</si>
  <si>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</si>
  <si>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</si>
  <si>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</si>
  <si>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</si>
  <si>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</si>
  <si>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</si>
  <si>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</si>
  <si>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</si>
  <si>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</si>
  <si>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</si>
  <si>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</si>
  <si>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</si>
  <si>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</si>
  <si>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</si>
  <si>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</si>
  <si>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</si>
  <si>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</si>
  <si>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</si>
  <si>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</si>
  <si>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</si>
  <si>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</si>
  <si>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</si>
  <si>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</si>
  <si>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</si>
  <si>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</si>
  <si>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</si>
  <si>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</si>
  <si>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</si>
  <si>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</si>
  <si>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</si>
  <si>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</si>
  <si>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</si>
  <si>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</si>
  <si>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</si>
  <si>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</si>
  <si>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</si>
  <si>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</si>
  <si>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</si>
  <si>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</si>
  <si>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</si>
  <si>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</si>
  <si>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</si>
  <si>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</si>
  <si>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</si>
  <si>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</si>
  <si>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</si>
  <si>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</si>
  <si>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</si>
  <si>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</si>
  <si>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</si>
  <si>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</si>
  <si>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</si>
  <si>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</si>
  <si>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</si>
  <si>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</si>
  <si>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</si>
  <si>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</si>
  <si>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</si>
  <si>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</si>
  <si>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</si>
  <si>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</si>
  <si>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</si>
  <si>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</si>
  <si>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</si>
  <si>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</si>
  <si>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</si>
  <si>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</si>
  <si>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</si>
  <si>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</si>
  <si>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</si>
  <si>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</si>
  <si>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</si>
  <si>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</si>
  <si>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</si>
  <si>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北海道下川町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</si>
  <si>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</si>
  <si>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</si>
  <si>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</si>
  <si>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</si>
  <si>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</si>
  <si>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</si>
  <si>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</si>
  <si>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</si>
  <si>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</si>
  <si>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</si>
  <si>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</si>
  <si>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</si>
  <si>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</si>
  <si>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</si>
  <si>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</si>
  <si>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</si>
  <si>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</si>
  <si>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</si>
  <si>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</si>
  <si>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</si>
  <si>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</si>
  <si>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</si>
  <si>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</si>
  <si>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</si>
  <si>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</si>
  <si>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</si>
  <si>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</si>
  <si>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</si>
  <si>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</si>
  <si>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</si>
  <si>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</si>
  <si>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</si>
  <si>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</si>
  <si>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介護保険特別会計（介護保険事業勘定）</t>
    <phoneticPr fontId="5"/>
  </si>
  <si>
    <t>介護保険特別会計（介護サービス事業勘定）</t>
    <phoneticPr fontId="5"/>
  </si>
  <si>
    <t>国民健康保険事業特別会計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</si>
  <si>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</si>
  <si>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</si>
  <si>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</si>
  <si>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</si>
  <si>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</si>
  <si>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</si>
  <si>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</si>
  <si>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</si>
  <si>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</si>
  <si>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</si>
  <si>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</si>
  <si>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</si>
  <si>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</si>
  <si>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</si>
  <si>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</si>
  <si>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</si>
  <si>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</si>
  <si>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</si>
  <si>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</si>
  <si>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</si>
  <si>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</si>
  <si>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</si>
  <si>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</si>
  <si>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</si>
  <si>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</si>
  <si>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</si>
  <si>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</si>
  <si>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</si>
  <si>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</si>
  <si>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</si>
  <si>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</si>
  <si>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</si>
  <si>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</si>
  <si>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</si>
  <si>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</si>
  <si>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</si>
  <si>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</si>
  <si>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</si>
  <si>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</si>
  <si>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</si>
  <si>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</si>
  <si>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</si>
  <si>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</si>
  <si>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</si>
  <si>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</si>
  <si>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</si>
  <si>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</si>
  <si>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</si>
  <si>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</si>
  <si>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</si>
  <si>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</si>
  <si>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</si>
  <si>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</si>
  <si>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</si>
  <si>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</si>
  <si>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</si>
  <si>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</si>
  <si>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</si>
  <si>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</si>
  <si>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</si>
  <si>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</si>
  <si>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</si>
  <si>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</si>
  <si>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</si>
  <si>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</si>
  <si>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</si>
  <si>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</si>
  <si>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</si>
  <si>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</si>
  <si>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</si>
  <si>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</si>
  <si>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</si>
  <si>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</si>
  <si>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</si>
  <si>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</si>
  <si>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</si>
  <si>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</si>
  <si>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</si>
  <si>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</si>
  <si>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</si>
  <si>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</si>
  <si>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</si>
  <si>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</si>
  <si>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</si>
  <si>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</si>
  <si>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</si>
  <si>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</si>
  <si>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</si>
  <si>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</si>
  <si>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</si>
  <si>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</si>
  <si>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</si>
  <si>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</si>
  <si>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</si>
  <si>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</si>
  <si>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</si>
  <si>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</si>
  <si>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</si>
  <si>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</si>
  <si>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</si>
  <si>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</si>
  <si>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</si>
  <si>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</si>
  <si>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</si>
  <si>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</si>
  <si>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</si>
  <si>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</si>
  <si>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</si>
  <si>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</si>
  <si>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</si>
  <si>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</si>
  <si>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</si>
  <si>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</si>
  <si>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</si>
  <si>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</si>
  <si>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</si>
  <si>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</si>
  <si>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</si>
  <si>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</si>
  <si>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</si>
  <si>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</si>
  <si>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</si>
  <si>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</si>
  <si>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</si>
  <si>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</si>
  <si>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</si>
  <si>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</si>
  <si>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</si>
  <si>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</si>
  <si>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</si>
  <si>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</si>
  <si>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</si>
  <si>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</si>
  <si>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</si>
  <si>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</si>
  <si>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</si>
  <si>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</si>
  <si>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</si>
  <si>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</si>
  <si>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</si>
  <si>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</si>
  <si>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</si>
  <si>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</si>
  <si>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</si>
  <si>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</si>
  <si>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</si>
  <si>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</si>
  <si>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</si>
  <si>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</si>
  <si>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</si>
  <si>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</si>
  <si>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</si>
  <si>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</si>
  <si>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</si>
  <si>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</si>
  <si>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</si>
  <si>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</si>
  <si>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</si>
  <si>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</si>
  <si>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</si>
  <si>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</si>
  <si>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</si>
  <si>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</si>
  <si>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</si>
  <si>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</si>
  <si>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4.70</t>
  </si>
  <si>
    <t>▲ 1.13</t>
  </si>
  <si>
    <t>一般会計</t>
  </si>
  <si>
    <t>病院事業会計</t>
  </si>
  <si>
    <t>介護保険特別会計（介護保険事業勘定）</t>
  </si>
  <si>
    <t>介護保険特別会計（介護サービス事業勘定）</t>
  </si>
  <si>
    <t>下水道事業特別会計</t>
  </si>
  <si>
    <t>簡易水道事業特別会計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</si>
  <si>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</si>
  <si>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</si>
  <si>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</si>
  <si>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</si>
  <si>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</si>
  <si>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</si>
  <si>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</si>
  <si>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</si>
  <si>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</si>
  <si>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</si>
  <si>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</si>
  <si>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名寄地区衛生施設事務組合</t>
  </si>
  <si>
    <t>上川北部消防事務組合</t>
  </si>
  <si>
    <t>上川教育センター</t>
  </si>
  <si>
    <t>下川町ふるさと開発振興公社</t>
  </si>
  <si>
    <t>ふるさとづくり基金</t>
  </si>
  <si>
    <t>木質バイオマス削減効果活用基金</t>
  </si>
  <si>
    <t>木質原料製造施設基金</t>
  </si>
  <si>
    <t>青少年育成基金</t>
  </si>
  <si>
    <t>森林づくり基金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</si>
  <si>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</si>
  <si>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</si>
  <si>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</si>
  <si>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</si>
  <si>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</si>
  <si>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</si>
  <si>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</si>
  <si>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</si>
  <si>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</si>
  <si>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実質公債費比率は類似団体と比較して低い水準にありますが、近年増加傾向であり、将来負担比率については減少傾向にあります。将来負担比率が類似団体と比べて高い水準にある主な要因としては、平成27年度から平成28年度にかけて行った旧駅前周辺整備事業に際して合計で約3.1億円、平成28年度に実施した畜産収益力向上クラスター推進事業に約3.1億円、平成28年度から平成29年度にかけて行った宿泊研修交流施設整備事業に約1.3億円の地方債を発行したことが考えられます。これらの地方債の償還が平成29年度から始まり、実質公債費比率が上昇していくことが考えられるため、これまで以上に公債費の適正化に取り組んでいく必要があります。</t>
    <phoneticPr fontId="5"/>
  </si>
  <si>
    <t xml:space="preserve">   将来負担比率は減少傾向ですが、類似団体と比べて高い水準にあり、有形固定資産減価償却率は増加で、類似団体より高い水準にあります。主な要因としては、昭和46年度に建設された小学校や昭和53年度に建設された中学校など学校施設の有形固定資産減価償却率が85％以上になっていること、公民館・児童館の有形固定資産減価償却率が75％以上であることなどが挙げられます。公共施設等総合管理計画に基づき、今後、老朽化対策に積極的に取り組んで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</si>
</sst>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43"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8"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055E-48D3-ACBC-0EFD755B07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229614</c:v>
                </c:pt>
                <c:pt idx="1">
                  <c:v>271431</c:v>
                </c:pt>
                <c:pt idx="2">
                  <c:v>274134</c:v>
                </c:pt>
                <c:pt idx="3">
                  <c:v>358103</c:v>
                </c:pt>
                <c:pt idx="4">
                  <c:v>415966</c:v>
                </c:pt>
              </c:numCache>
            </c:numRef>
          </c:val>
          <c:smooth val="0"/>
          <c:extLst>
            <c:ext xmlns:c16="http://schemas.microsoft.com/office/drawing/2014/chart" uri="{C3380CC4-5D6E-409C-BE32-E72D297353CC}">
              <c16:uniqueId val="{00000001-055E-48D3-ACBC-0EFD755B07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3.68</c:v>
                </c:pt>
                <c:pt idx="1">
                  <c:v>3.22</c:v>
                </c:pt>
                <c:pt idx="2">
                  <c:v>4.55</c:v>
                </c:pt>
                <c:pt idx="3">
                  <c:v>5.05</c:v>
                </c:pt>
                <c:pt idx="4">
                  <c:v>7.14</c:v>
                </c:pt>
              </c:numCache>
            </c:numRef>
          </c:val>
          <c:extLst>
            <c:ext xmlns:c16="http://schemas.microsoft.com/office/drawing/2014/chart" uri="{C3380CC4-5D6E-409C-BE32-E72D297353CC}">
              <c16:uniqueId val="{00000000-E625-42F0-A6A6-A7869B100E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15.59</c:v>
                </c:pt>
                <c:pt idx="1">
                  <c:v>16.8</c:v>
                </c:pt>
                <c:pt idx="2">
                  <c:v>19.16</c:v>
                </c:pt>
                <c:pt idx="3">
                  <c:v>26.97</c:v>
                </c:pt>
                <c:pt idx="4">
                  <c:v>29.44</c:v>
                </c:pt>
              </c:numCache>
            </c:numRef>
          </c:val>
          <c:extLst>
            <c:ext xmlns:c16="http://schemas.microsoft.com/office/drawing/2014/chart" uri="{C3380CC4-5D6E-409C-BE32-E72D297353CC}">
              <c16:uniqueId val="{00000001-E625-42F0-A6A6-A7869B100E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-4.7</c:v>
                </c:pt>
                <c:pt idx="1">
                  <c:v>-1.1299999999999999</c:v>
                </c:pt>
                <c:pt idx="2">
                  <c:v>2.94</c:v>
                </c:pt>
                <c:pt idx="3">
                  <c:v>7.69</c:v>
                </c:pt>
                <c:pt idx="4">
                  <c:v>1.1200000000000001</c:v>
                </c:pt>
              </c:numCache>
            </c:numRef>
          </c:val>
          <c:smooth val="0"/>
          <c:extLst>
            <c:ext xmlns:c16="http://schemas.microsoft.com/office/drawing/2014/chart" uri="{C3380CC4-5D6E-409C-BE32-E72D297353CC}">
              <c16:uniqueId val="{00000002-E625-42F0-A6A6-A7869B100E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5A-478A-BE2E-1E5D0E80D3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5A-478A-BE2E-1E5D0E80D32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F35A-478A-BE2E-1E5D0E80D32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0.25</c:v>
                </c:pt>
                <c:pt idx="2">
                  <c:v>#N/A</c:v>
                </c:pt>
                <c:pt idx="3">
                  <c:v>0.31</c:v>
                </c:pt>
                <c:pt idx="4">
                  <c:v>#N/A</c:v>
                </c:pt>
                <c:pt idx="5">
                  <c:v>0.39</c:v>
                </c:pt>
                <c:pt idx="6">
                  <c:v>#N/A</c:v>
                </c:pt>
                <c:pt idx="7">
                  <c:v>0.24</c:v>
                </c:pt>
                <c:pt idx="8">
                  <c:v>#N/A</c:v>
                </c:pt>
                <c:pt idx="9">
                  <c:v>7.0000000000000007E-2</c:v>
                </c:pt>
              </c:numCache>
            </c:numRef>
          </c:val>
          <c:extLst>
            <c:ext xmlns:c16="http://schemas.microsoft.com/office/drawing/2014/chart" uri="{C3380CC4-5D6E-409C-BE32-E72D297353CC}">
              <c16:uniqueId val="{00000003-F35A-478A-BE2E-1E5D0E80D32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0.21</c:v>
                </c:pt>
                <c:pt idx="4">
                  <c:v>#N/A</c:v>
                </c:pt>
                <c:pt idx="5">
                  <c:v>0.28000000000000003</c:v>
                </c:pt>
                <c:pt idx="6">
                  <c:v>#N/A</c:v>
                </c:pt>
                <c:pt idx="7">
                  <c:v>0.09</c:v>
                </c:pt>
                <c:pt idx="8">
                  <c:v>#N/A</c:v>
                </c:pt>
                <c:pt idx="9">
                  <c:v>0.11</c:v>
                </c:pt>
              </c:numCache>
            </c:numRef>
          </c:val>
          <c:extLst>
            <c:ext xmlns:c16="http://schemas.microsoft.com/office/drawing/2014/chart" uri="{C3380CC4-5D6E-409C-BE32-E72D297353CC}">
              <c16:uniqueId val="{00000004-F35A-478A-BE2E-1E5D0E80D32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0.12</c:v>
                </c:pt>
                <c:pt idx="4">
                  <c:v>#N/A</c:v>
                </c:pt>
                <c:pt idx="5">
                  <c:v>0.31</c:v>
                </c:pt>
                <c:pt idx="6">
                  <c:v>#N/A</c:v>
                </c:pt>
                <c:pt idx="7">
                  <c:v>7.0000000000000007E-2</c:v>
                </c:pt>
                <c:pt idx="8">
                  <c:v>#N/A</c:v>
                </c:pt>
                <c:pt idx="9">
                  <c:v>0.14000000000000001</c:v>
                </c:pt>
              </c:numCache>
            </c:numRef>
          </c:val>
          <c:extLst>
            <c:ext xmlns:c16="http://schemas.microsoft.com/office/drawing/2014/chart" uri="{C3380CC4-5D6E-409C-BE32-E72D297353CC}">
              <c16:uniqueId val="{00000005-F35A-478A-BE2E-1E5D0E80D32D}"/>
            </c:ext>
          </c:extLst>
        </c:ser>
        <c:ser>
          <c:idx val="6"/>
          <c:order val="6"/>
          <c:tx>
            <c:strRef>
              <c:f>データシート!$A$33</c:f>
              <c:strCache>
                <c:ptCount val="1"/>
                <c:pt idx="0">
                  <c:v>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0.32</c:v>
                </c:pt>
                <c:pt idx="4">
                  <c:v>#N/A</c:v>
                </c:pt>
                <c:pt idx="5">
                  <c:v>0.22</c:v>
                </c:pt>
                <c:pt idx="6">
                  <c:v>#N/A</c:v>
                </c:pt>
                <c:pt idx="7">
                  <c:v>0.35</c:v>
                </c:pt>
                <c:pt idx="8">
                  <c:v>#N/A</c:v>
                </c:pt>
                <c:pt idx="9">
                  <c:v>0.14000000000000001</c:v>
                </c:pt>
              </c:numCache>
            </c:numRef>
          </c:val>
          <c:extLst>
            <c:ext xmlns:c16="http://schemas.microsoft.com/office/drawing/2014/chart" uri="{C3380CC4-5D6E-409C-BE32-E72D297353CC}">
              <c16:uniqueId val="{00000006-F35A-478A-BE2E-1E5D0E80D32D}"/>
            </c:ext>
          </c:extLst>
        </c:ser>
        <c:ser>
          <c:idx val="7"/>
          <c:order val="7"/>
          <c:tx>
            <c:strRef>
              <c:f>データシート!$A$34</c:f>
              <c:strCache>
                <c:ptCount val="1"/>
                <c:pt idx="0">
                  <c:v>介護保険特別会計（介護保険事業勘定）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0.43</c:v>
                </c:pt>
                <c:pt idx="2">
                  <c:v>#N/A</c:v>
                </c:pt>
                <c:pt idx="3">
                  <c:v>0.22</c:v>
                </c:pt>
                <c:pt idx="4">
                  <c:v>#N/A</c:v>
                </c:pt>
                <c:pt idx="5">
                  <c:v>1.01</c:v>
                </c:pt>
                <c:pt idx="6">
                  <c:v>#N/A</c:v>
                </c:pt>
                <c:pt idx="7">
                  <c:v>1.1399999999999999</c:v>
                </c:pt>
                <c:pt idx="8">
                  <c:v>#N/A</c:v>
                </c:pt>
                <c:pt idx="9">
                  <c:v>1.66</c:v>
                </c:pt>
              </c:numCache>
            </c:numRef>
          </c:val>
          <c:extLst>
            <c:ext xmlns:c16="http://schemas.microsoft.com/office/drawing/2014/chart" uri="{C3380CC4-5D6E-409C-BE32-E72D297353CC}">
              <c16:uniqueId val="{00000007-F35A-478A-BE2E-1E5D0E80D32D}"/>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1.26</c:v>
                </c:pt>
                <c:pt idx="2">
                  <c:v>#N/A</c:v>
                </c:pt>
                <c:pt idx="3">
                  <c:v>1.75</c:v>
                </c:pt>
                <c:pt idx="4">
                  <c:v>#N/A</c:v>
                </c:pt>
                <c:pt idx="5">
                  <c:v>2.5499999999999998</c:v>
                </c:pt>
                <c:pt idx="6">
                  <c:v>#N/A</c:v>
                </c:pt>
                <c:pt idx="7">
                  <c:v>2.71</c:v>
                </c:pt>
                <c:pt idx="8">
                  <c:v>#N/A</c:v>
                </c:pt>
                <c:pt idx="9">
                  <c:v>2.88</c:v>
                </c:pt>
              </c:numCache>
            </c:numRef>
          </c:val>
          <c:extLst>
            <c:ext xmlns:c16="http://schemas.microsoft.com/office/drawing/2014/chart" uri="{C3380CC4-5D6E-409C-BE32-E72D297353CC}">
              <c16:uniqueId val="{00000008-F35A-478A-BE2E-1E5D0E80D3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3.67</c:v>
                </c:pt>
                <c:pt idx="2">
                  <c:v>#N/A</c:v>
                </c:pt>
                <c:pt idx="3">
                  <c:v>3.21</c:v>
                </c:pt>
                <c:pt idx="4">
                  <c:v>#N/A</c:v>
                </c:pt>
                <c:pt idx="5">
                  <c:v>4.54</c:v>
                </c:pt>
                <c:pt idx="6">
                  <c:v>#N/A</c:v>
                </c:pt>
                <c:pt idx="7">
                  <c:v>5.05</c:v>
                </c:pt>
                <c:pt idx="8">
                  <c:v>#N/A</c:v>
                </c:pt>
                <c:pt idx="9">
                  <c:v>7.14</c:v>
                </c:pt>
              </c:numCache>
            </c:numRef>
          </c:val>
          <c:extLst>
            <c:ext xmlns:c16="http://schemas.microsoft.com/office/drawing/2014/chart" uri="{C3380CC4-5D6E-409C-BE32-E72D297353CC}">
              <c16:uniqueId val="{00000009-F35A-478A-BE2E-1E5D0E80D3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565</c:v>
                </c:pt>
                <c:pt idx="5">
                  <c:v>568</c:v>
                </c:pt>
                <c:pt idx="8">
                  <c:v>620</c:v>
                </c:pt>
                <c:pt idx="11">
                  <c:v>622</c:v>
                </c:pt>
                <c:pt idx="14">
                  <c:v>628</c:v>
                </c:pt>
              </c:numCache>
            </c:numRef>
          </c:val>
          <c:extLst>
            <c:ext xmlns:c16="http://schemas.microsoft.com/office/drawing/2014/chart" uri="{C3380CC4-5D6E-409C-BE32-E72D297353CC}">
              <c16:uniqueId val="{00000000-B07F-4E8B-BF3D-D07E1C2275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7F-4E8B-BF3D-D07E1C2275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B07F-4E8B-BF3D-D07E1C2275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3-B07F-4E8B-BF3D-D07E1C2275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110</c:v>
                </c:pt>
                <c:pt idx="3">
                  <c:v>108</c:v>
                </c:pt>
                <c:pt idx="6">
                  <c:v>109</c:v>
                </c:pt>
                <c:pt idx="9">
                  <c:v>94</c:v>
                </c:pt>
                <c:pt idx="12">
                  <c:v>112</c:v>
                </c:pt>
              </c:numCache>
            </c:numRef>
          </c:val>
          <c:extLst>
            <c:ext xmlns:c16="http://schemas.microsoft.com/office/drawing/2014/chart" uri="{C3380CC4-5D6E-409C-BE32-E72D297353CC}">
              <c16:uniqueId val="{00000004-B07F-4E8B-BF3D-D07E1C2275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7F-4E8B-BF3D-D07E1C2275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7F-4E8B-BF3D-D07E1C2275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582</c:v>
                </c:pt>
                <c:pt idx="3">
                  <c:v>609</c:v>
                </c:pt>
                <c:pt idx="6">
                  <c:v>672</c:v>
                </c:pt>
                <c:pt idx="9">
                  <c:v>700</c:v>
                </c:pt>
                <c:pt idx="12">
                  <c:v>713</c:v>
                </c:pt>
              </c:numCache>
            </c:numRef>
          </c:val>
          <c:extLst>
            <c:ext xmlns:c16="http://schemas.microsoft.com/office/drawing/2014/chart" uri="{C3380CC4-5D6E-409C-BE32-E72D297353CC}">
              <c16:uniqueId val="{00000007-B07F-4E8B-BF3D-D07E1C2275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129</c:v>
                </c:pt>
                <c:pt idx="2">
                  <c:v>#N/A</c:v>
                </c:pt>
                <c:pt idx="3">
                  <c:v>#N/A</c:v>
                </c:pt>
                <c:pt idx="4">
                  <c:v>151</c:v>
                </c:pt>
                <c:pt idx="5">
                  <c:v>#N/A</c:v>
                </c:pt>
                <c:pt idx="6">
                  <c:v>#N/A</c:v>
                </c:pt>
                <c:pt idx="7">
                  <c:v>162</c:v>
                </c:pt>
                <c:pt idx="8">
                  <c:v>#N/A</c:v>
                </c:pt>
                <c:pt idx="9">
                  <c:v>#N/A</c:v>
                </c:pt>
                <c:pt idx="10">
                  <c:v>173</c:v>
                </c:pt>
                <c:pt idx="11">
                  <c:v>#N/A</c:v>
                </c:pt>
                <c:pt idx="12">
                  <c:v>#N/A</c:v>
                </c:pt>
                <c:pt idx="13">
                  <c:v>198</c:v>
                </c:pt>
                <c:pt idx="14">
                  <c:v>#N/A</c:v>
                </c:pt>
              </c:numCache>
            </c:numRef>
          </c:val>
          <c:smooth val="0"/>
          <c:extLst>
            <c:ext xmlns:c16="http://schemas.microsoft.com/office/drawing/2014/chart" uri="{C3380CC4-5D6E-409C-BE32-E72D297353CC}">
              <c16:uniqueId val="{00000008-B07F-4E8B-BF3D-D07E1C2275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5175</c:v>
                </c:pt>
                <c:pt idx="5">
                  <c:v>5010</c:v>
                </c:pt>
                <c:pt idx="8">
                  <c:v>4811</c:v>
                </c:pt>
                <c:pt idx="11">
                  <c:v>4608</c:v>
                </c:pt>
                <c:pt idx="14">
                  <c:v>4415</c:v>
                </c:pt>
              </c:numCache>
            </c:numRef>
          </c:val>
          <c:extLst>
            <c:ext xmlns:c16="http://schemas.microsoft.com/office/drawing/2014/chart" uri="{C3380CC4-5D6E-409C-BE32-E72D297353CC}">
              <c16:uniqueId val="{00000000-AED2-46CF-B422-347254B487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607</c:v>
                </c:pt>
                <c:pt idx="5">
                  <c:v>731</c:v>
                </c:pt>
                <c:pt idx="8">
                  <c:v>784</c:v>
                </c:pt>
                <c:pt idx="11">
                  <c:v>836</c:v>
                </c:pt>
                <c:pt idx="14">
                  <c:v>835</c:v>
                </c:pt>
              </c:numCache>
            </c:numRef>
          </c:val>
          <c:extLst>
            <c:ext xmlns:c16="http://schemas.microsoft.com/office/drawing/2014/chart" uri="{C3380CC4-5D6E-409C-BE32-E72D297353CC}">
              <c16:uniqueId val="{00000001-AED2-46CF-B422-347254B487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1043</c:v>
                </c:pt>
                <c:pt idx="5">
                  <c:v>1053</c:v>
                </c:pt>
                <c:pt idx="8">
                  <c:v>1190</c:v>
                </c:pt>
                <c:pt idx="11">
                  <c:v>1540</c:v>
                </c:pt>
                <c:pt idx="14">
                  <c:v>1640</c:v>
                </c:pt>
              </c:numCache>
            </c:numRef>
          </c:val>
          <c:extLst>
            <c:ext xmlns:c16="http://schemas.microsoft.com/office/drawing/2014/chart" uri="{C3380CC4-5D6E-409C-BE32-E72D297353CC}">
              <c16:uniqueId val="{00000002-AED2-46CF-B422-347254B487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D2-46CF-B422-347254B487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D2-46CF-B422-347254B487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D2-46CF-B422-347254B487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666</c:v>
                </c:pt>
                <c:pt idx="3">
                  <c:v>635</c:v>
                </c:pt>
                <c:pt idx="6">
                  <c:v>598</c:v>
                </c:pt>
                <c:pt idx="9">
                  <c:v>575</c:v>
                </c:pt>
                <c:pt idx="12">
                  <c:v>564</c:v>
                </c:pt>
              </c:numCache>
            </c:numRef>
          </c:val>
          <c:extLst>
            <c:ext xmlns:c16="http://schemas.microsoft.com/office/drawing/2014/chart" uri="{C3380CC4-5D6E-409C-BE32-E72D297353CC}">
              <c16:uniqueId val="{00000006-AED2-46CF-B422-347254B487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AED2-46CF-B422-347254B487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869</c:v>
                </c:pt>
                <c:pt idx="3">
                  <c:v>815</c:v>
                </c:pt>
                <c:pt idx="6">
                  <c:v>757</c:v>
                </c:pt>
                <c:pt idx="9">
                  <c:v>743</c:v>
                </c:pt>
                <c:pt idx="12">
                  <c:v>894</c:v>
                </c:pt>
              </c:numCache>
            </c:numRef>
          </c:val>
          <c:extLst>
            <c:ext xmlns:c16="http://schemas.microsoft.com/office/drawing/2014/chart" uri="{C3380CC4-5D6E-409C-BE32-E72D297353CC}">
              <c16:uniqueId val="{00000008-AED2-46CF-B422-347254B487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D2-46CF-B422-347254B487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6302</c:v>
                </c:pt>
                <c:pt idx="3">
                  <c:v>6224</c:v>
                </c:pt>
                <c:pt idx="6">
                  <c:v>6049</c:v>
                </c:pt>
                <c:pt idx="9">
                  <c:v>5921</c:v>
                </c:pt>
                <c:pt idx="12">
                  <c:v>5697</c:v>
                </c:pt>
              </c:numCache>
            </c:numRef>
          </c:val>
          <c:extLst>
            <c:ext xmlns:c16="http://schemas.microsoft.com/office/drawing/2014/chart" uri="{C3380CC4-5D6E-409C-BE32-E72D297353CC}">
              <c16:uniqueId val="{0000000A-AED2-46CF-B422-347254B487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1013</c:v>
                </c:pt>
                <c:pt idx="2">
                  <c:v>#N/A</c:v>
                </c:pt>
                <c:pt idx="3">
                  <c:v>#N/A</c:v>
                </c:pt>
                <c:pt idx="4">
                  <c:v>879</c:v>
                </c:pt>
                <c:pt idx="5">
                  <c:v>#N/A</c:v>
                </c:pt>
                <c:pt idx="6">
                  <c:v>#N/A</c:v>
                </c:pt>
                <c:pt idx="7">
                  <c:v>618</c:v>
                </c:pt>
                <c:pt idx="8">
                  <c:v>#N/A</c:v>
                </c:pt>
                <c:pt idx="9">
                  <c:v>#N/A</c:v>
                </c:pt>
                <c:pt idx="10">
                  <c:v>254</c:v>
                </c:pt>
                <c:pt idx="11">
                  <c:v>#N/A</c:v>
                </c:pt>
                <c:pt idx="12">
                  <c:v>#N/A</c:v>
                </c:pt>
                <c:pt idx="13">
                  <c:v>265</c:v>
                </c:pt>
                <c:pt idx="14">
                  <c:v>#N/A</c:v>
                </c:pt>
              </c:numCache>
            </c:numRef>
          </c:val>
          <c:smooth val="0"/>
          <c:extLst>
            <c:ext xmlns:c16="http://schemas.microsoft.com/office/drawing/2014/chart" uri="{C3380CC4-5D6E-409C-BE32-E72D297353CC}">
              <c16:uniqueId val="{0000000B-AED2-46CF-B422-347254B487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598</c:v>
                </c:pt>
                <c:pt idx="1">
                  <c:v>908</c:v>
                </c:pt>
                <c:pt idx="2">
                  <c:v>972</c:v>
                </c:pt>
              </c:numCache>
            </c:numRef>
          </c:val>
          <c:extLst>
            <c:ext xmlns:c16="http://schemas.microsoft.com/office/drawing/2014/chart" uri="{C3380CC4-5D6E-409C-BE32-E72D297353CC}">
              <c16:uniqueId val="{00000000-7832-43B8-B898-BF5F9A925C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c:v>
                </c:pt>
                <c:pt idx="1">
                  <c:v>33</c:v>
                </c:pt>
                <c:pt idx="2">
                  <c:v>33</c:v>
                </c:pt>
              </c:numCache>
            </c:numRef>
          </c:val>
          <c:extLst>
            <c:ext xmlns:c16="http://schemas.microsoft.com/office/drawing/2014/chart" uri="{C3380CC4-5D6E-409C-BE32-E72D297353CC}">
              <c16:uniqueId val="{00000001-7832-43B8-B898-BF5F9A925C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523</c:v>
                </c:pt>
                <c:pt idx="1">
                  <c:v>514</c:v>
                </c:pt>
                <c:pt idx="2">
                  <c:v>524</c:v>
                </c:pt>
              </c:numCache>
            </c:numRef>
          </c:val>
          <c:extLst>
            <c:ext xmlns:c16="http://schemas.microsoft.com/office/drawing/2014/chart" uri="{C3380CC4-5D6E-409C-BE32-E72D297353CC}">
              <c16:uniqueId val="{00000002-7832-43B8-B898-BF5F9A925C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{92CD76D8-FB13-4656-808D-AB2E162DC0EF}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ED3-40B8-BA44-AAEC1BA9C7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{2684DA84-8665-46D7-9A28-3229611947ED}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D3-40B8-BA44-AAEC1BA9C7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{5D895F7C-9A33-4F08-88F4-4E9E7953F7E6}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D3-40B8-BA44-AAEC1BA9C7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{A56E2D34-2680-4B1A-8A71-6B274FA19315}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D3-40B8-BA44-AAEC1BA9C7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{CB79014D-53B1-43A1-BF43-D65B722E9603}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D3-40B8-BA44-AAEC1BA9C72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{500ABB16-581C-4547-B233-4CB800333598}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ED3-40B8-BA44-AAEC1BA9C72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{9029C250-308D-49E1-881C-54757C23E88C}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ED3-40B8-BA44-AAEC1BA9C72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{857656F6-538B-4E8F-93A0-81C0DB5854AB}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ED3-40B8-BA44-AAEC1BA9C72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{655837DD-E92F-4F7C-A1FC-5C93D540542D}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ED3-40B8-BA44-AAEC1BA9C7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68.900000000000006</c:v>
                </c:pt>
                <c:pt idx="16">
                  <c:v>71.7</c:v>
                </c:pt>
                <c:pt idx="24">
                  <c:v>75.900000000000006</c:v>
                </c:pt>
                <c:pt idx="32">
                  <c:v>77.599999999999994</c:v>
                </c:pt>
              </c:numCache>
            </c:numRef>
          </c:xVal>
          <c:yVal>
            <c:numRef>
              <c:f>公会計指標分析・財政指標組合せ分析表!$BP$51:$DC$51</c:f>
              <c:numCache>
                <c:formatCode>#,##0.0;"▲ "#,##0.0</c:formatCode>
                <c:ptCount val="40"/>
                <c:pt idx="0">
                  <c:v>41.4</c:v>
                </c:pt>
                <c:pt idx="8">
                  <c:v>35.5</c:v>
                </c:pt>
                <c:pt idx="16">
                  <c:v>24</c:v>
                </c:pt>
                <c:pt idx="24">
                  <c:v>9</c:v>
                </c:pt>
                <c:pt idx="32">
                  <c:v>9.6</c:v>
                </c:pt>
              </c:numCache>
            </c:numRef>
          </c:yVal>
          <c:smooth val="0"/>
          <c:extLst>
            <c:ext xmlns:c16="http://schemas.microsoft.com/office/drawing/2014/chart" uri="{C3380CC4-5D6E-409C-BE32-E72D297353CC}">
              <c16:uniqueId val="{00000009-0ED3-40B8-BA44-AAEC1BA9C7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{8E8DF453-B8F8-45FF-A33B-C486CF2521D2}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ED3-40B8-BA44-AAEC1BA9C7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{FD8ACBCE-D6AD-481C-BDB0-61D140FBCAB1}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D3-40B8-BA44-AAEC1BA9C7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{6699B22E-3A59-42F1-B8D3-28AE5191270B}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D3-40B8-BA44-AAEC1BA9C7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{B23D392C-2B06-4ABF-8012-99C071695C39}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D3-40B8-BA44-AAEC1BA9C7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{0B378FB3-E2FD-43E6-89CB-642BEF8DB2CD}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D3-40B8-BA44-AAEC1BA9C726}"/>
                </c:ext>
              </c:extLst>
            </c:dLbl>
            <c:dLbl>
              <c:idx val="8"/>
              <c:layout>
                <c:manualLayout>
                  <c:x val="-2.850000131051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{694FC9DE-14AD-42C6-AEB8-516C2216F922}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ED3-40B8-BA44-AAEC1BA9C726}"/>
                </c:ext>
              </c:extLst>
            </c:dLbl>
            <c:dLbl>
              <c:idx val="16"/>
              <c:layout>
                <c:manualLayout>
                  <c:x val="-3.55314999899528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{CA28D589-7F00-4ADD-BBAF-3255B5473920}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ED3-40B8-BA44-AAEC1BA9C72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{D1E9ED5B-B22C-454D-8CDE-436358B1E7B7}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ED3-40B8-BA44-AAEC1BA9C72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{BE12D28B-F180-4AE8-9835-97F5DF2A755F}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ED3-40B8-BA44-AAEC1BA9C7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ED3-40B8-BA44-AAEC1BA9C72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{8F104A19-311F-4A47-AB24-E2DBFC997CF3}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12E-492A-8A02-D7EE608277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{2B9F5A2F-51C5-461C-B9AC-BE5E4E4CA2C0}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2E-492A-8A02-D7EE608277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{7E41ACF8-A3F7-4A66-8554-064FAA4CE0DF}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2E-492A-8A02-D7EE608277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{CBC412A5-1AFC-4C21-A15E-5B74A024867F}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2E-492A-8A02-D7EE608277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{B9078B2A-DE28-4BA2-A5B4-5E162663A30F}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2E-492A-8A02-D7EE608277A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{F8D99132-675E-4D4F-B919-02367E2A8C32}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12E-492A-8A02-D7EE608277A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{FD08CEDB-C3B6-4652-9A78-5B54C3699F2F}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12E-492A-8A02-D7EE608277A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{A18E75C5-83E5-45F5-88F6-EF070AE1E5DE}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12E-492A-8A02-D7EE608277A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{B1D19DBC-9A46-44E7-8E8C-7ACFE071D269}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12E-492A-8A02-D7EE608277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5.4</c:v>
                </c:pt>
                <c:pt idx="16">
                  <c:v>5.9</c:v>
                </c:pt>
                <c:pt idx="24">
                  <c:v>6.2</c:v>
                </c:pt>
                <c:pt idx="32">
                  <c:v>6.5</c:v>
                </c:pt>
              </c:numCache>
            </c:numRef>
          </c:xVal>
          <c:yVal>
            <c:numRef>
              <c:f>公会計指標分析・財政指標組合せ分析表!$BP$73:$DC$73</c:f>
              <c:numCache>
                <c:formatCode>#,##0.0;"▲ "#,##0.0</c:formatCode>
                <c:ptCount val="40"/>
                <c:pt idx="0">
                  <c:v>41.4</c:v>
                </c:pt>
                <c:pt idx="8">
                  <c:v>35.5</c:v>
                </c:pt>
                <c:pt idx="16">
                  <c:v>24</c:v>
                </c:pt>
                <c:pt idx="24">
                  <c:v>9</c:v>
                </c:pt>
                <c:pt idx="32">
                  <c:v>9.6</c:v>
                </c:pt>
              </c:numCache>
            </c:numRef>
          </c:yVal>
          <c:smooth val="0"/>
          <c:extLst>
            <c:ext xmlns:c16="http://schemas.microsoft.com/office/drawing/2014/chart" uri="{C3380CC4-5D6E-409C-BE32-E72D297353CC}">
              <c16:uniqueId val="{00000009-412E-492A-8A02-D7EE608277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{8E041417-0AC4-4260-81C3-304A925EE3E3}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12E-492A-8A02-D7EE608277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{9BF7649D-FB08-4728-AAE0-2DDB2D9A5B6E}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2E-492A-8A02-D7EE608277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{F8C8BB03-8C09-42DD-8A2E-E27006F50188}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2E-492A-8A02-D7EE608277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{743A1BBD-37C3-4A9B-A810-CB4AC41660F6}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2E-492A-8A02-D7EE608277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{9AFFAF5E-56D4-427B-97C0-FF721714815C}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2E-492A-8A02-D7EE608277AC}"/>
                </c:ext>
              </c:extLst>
            </c:dLbl>
            <c:dLbl>
              <c:idx val="8"/>
              <c:layout>
                <c:manualLayout>
                  <c:x val="-2.8829840147400764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{F087DE3B-C8BB-4B91-9137-8116B29D3FB0}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12E-492A-8A02-D7EE608277AC}"/>
                </c:ext>
              </c:extLst>
            </c:dLbl>
            <c:dLbl>
              <c:idx val="16"/>
              <c:layout>
                <c:manualLayout>
                  <c:x val="-3.4310845302750435E-2"/>
                  <c:y val="-0.10639239348807834"/>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{6CDA0BBA-55AC-48A0-A98C-7D57818133A1}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12E-492A-8A02-D7EE608277AC}"/>
                </c:ext>
              </c:extLst>
            </c:dLbl>
            <c:dLbl>
              <c:idx val="24"/>
              <c:layout>
                <c:manualLayout>
                  <c:x val="-3.1570342725075584E-2"/>
                  <c:y val="-3.096806851395330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{38BB4770-E353-4E4C-B691-8154E7B196FA}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12E-492A-8A02-D7EE608277AC}"/>
                </c:ext>
              </c:extLst>
            </c:dLbl>
            <c:dLbl>
              <c:idx val="32"/>
              <c:layout>
                <c:manualLayout>
                  <c:x val="-3.1570342725075584E-2"/>
                  <c:y val="-6.880952005846947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{53F76656-AAE0-47BE-B22B-9F29A45A5C87}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12E-492A-8A02-D7EE608277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12E-492A-8A02-D7EE608277AC}"/>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3,027
3,001
644.20
6,093,600
5,857,349
235,801
3,302,524
5,697,192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が前年度と比べ減収していることに加え、また、近年では転入者が転出者を上回るなど社会動態人口が増加している年はあるものの、それを上回る自然動態人口の減少や少子高齢化に伴い、依然として、地方交付税に依存（歳入の</a:t>
          </a:r>
          <a:r>
            <a:rPr kumimoji="1" lang="en-US" altLang="ja-JP" sz="1300">
              <a:latin typeface="ＭＳ Ｐゴシック" panose="020B0600070205080204" pitchFamily="50" charset="-128"/>
              <a:ea typeface="ＭＳ Ｐゴシック" panose="020B0600070205080204" pitchFamily="50" charset="-128"/>
            </a:rPr>
            <a:t>49.8</a:t>
          </a:r>
          <a:r>
            <a:rPr kumimoji="1" lang="ja-JP" altLang="en-US" sz="1300">
              <a:latin typeface="ＭＳ Ｐゴシック" panose="020B0600070205080204" pitchFamily="50" charset="-128"/>
              <a:ea typeface="ＭＳ Ｐゴシック" panose="020B0600070205080204" pitchFamily="50" charset="-128"/>
            </a:rPr>
            <a:t>％）した財政基盤となっている。</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下川町総合計画や下川町まち・ひと・しごと創生総合戦略などに基づく事業の実施により、産業振興や移住交流人口の増加を図り、財政力の向上に努めていく必要がある。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公債費の増加により類似団体平均を上回っている。地方債発行額の抑制により元利償還金の抑制に努める。さらに、財政の硬直化が進まぬよう事務事業の見直しや経常経費の削減に努める。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143933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960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147955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9608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65</xdr:row>
      <xdr:rowOff>44873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2075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77046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8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北海道平均、類似団体平均値を上回っている要因として、認定こども園、障害者支援施設、生活支援ハウス、農産物加工研究所、特用林産物栽培研究所など、他団体よりも多くの施設を運営しているためと思われる。</a:t>
          </a:r>
        </a:p>
        <a:p>
          <a:r>
            <a:rPr kumimoji="1" lang="ja-JP" altLang="en-US" sz="1300">
              <a:latin typeface="ＭＳ Ｐゴシック" panose="020B0600070205080204" pitchFamily="50" charset="-128"/>
              <a:ea typeface="ＭＳ Ｐゴシック" panose="020B0600070205080204" pitchFamily="50" charset="-128"/>
            </a:rPr>
            <a:t>　今後は、各施設の経営改善を図りながら、経費の削減に努めていく必要がある。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72992</xdr:rowOff>
    </xdr:from>
    <xdr:to>
      <xdr:col>23</xdr:col>
      <xdr:colOff>133350</xdr:colOff>
      <xdr:row>83</xdr:row>
      <xdr:rowOff>124172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03342"/>
          <a:ext cx="838200" cy="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61058</xdr:rowOff>
    </xdr:from>
    <xdr:to>
      <xdr:col>19</xdr:col>
      <xdr:colOff>133350</xdr:colOff>
      <xdr:row>83</xdr:row>
      <xdr:rowOff>72992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91408"/>
          <a:ext cx="889000" cy="1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50758</xdr:rowOff>
    </xdr:from>
    <xdr:to>
      <xdr:col>15</xdr:col>
      <xdr:colOff>82550</xdr:colOff>
      <xdr:row>83</xdr:row>
      <xdr:rowOff>61058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81108"/>
          <a:ext cx="889000" cy="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50758</xdr:rowOff>
    </xdr:from>
    <xdr:to>
      <xdr:col>11</xdr:col>
      <xdr:colOff>31750</xdr:colOff>
      <xdr:row>83</xdr:row>
      <xdr:rowOff>54924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281108"/>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73372</xdr:rowOff>
    </xdr:from>
    <xdr:to>
      <xdr:col>23</xdr:col>
      <xdr:colOff>184150</xdr:colOff>
      <xdr:row>84</xdr:row>
      <xdr:rowOff>3522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45449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7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22192</xdr:rowOff>
    </xdr:from>
    <xdr:to>
      <xdr:col>19</xdr:col>
      <xdr:colOff>184150</xdr:colOff>
      <xdr:row>83</xdr:row>
      <xdr:rowOff>123792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108569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10258</xdr:rowOff>
    </xdr:from>
    <xdr:to>
      <xdr:col>15</xdr:col>
      <xdr:colOff>133350</xdr:colOff>
      <xdr:row>83</xdr:row>
      <xdr:rowOff>111858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96635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2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171408</xdr:rowOff>
    </xdr:from>
    <xdr:to>
      <xdr:col>11</xdr:col>
      <xdr:colOff>82550</xdr:colOff>
      <xdr:row>83</xdr:row>
      <xdr:rowOff>101558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86335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4124</xdr:rowOff>
    </xdr:from>
    <xdr:to>
      <xdr:col>7</xdr:col>
      <xdr:colOff>31750</xdr:colOff>
      <xdr:row>83</xdr:row>
      <xdr:rowOff>105724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2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全国町村平均や類似団体平均値を上回っているが、過去の新規採用者の抑制などにより、平均給与が上昇していることが要因と思われる。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91694</xdr:rowOff>
    </xdr:from>
    <xdr:to>
      <xdr:col>81</xdr:col>
      <xdr:colOff>44450</xdr:colOff>
      <xdr:row>88</xdr:row>
      <xdr:rowOff>106172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792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101346</xdr:rowOff>
    </xdr:from>
    <xdr:to>
      <xdr:col>77</xdr:col>
      <xdr:colOff>44450</xdr:colOff>
      <xdr:row>88</xdr:row>
      <xdr:rowOff>106172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889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101346</xdr:rowOff>
    </xdr:from>
    <xdr:to>
      <xdr:col>72</xdr:col>
      <xdr:colOff>203200</xdr:colOff>
      <xdr:row>88</xdr:row>
      <xdr:rowOff>101346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88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101346</xdr:rowOff>
    </xdr:from>
    <xdr:to>
      <xdr:col>68</xdr:col>
      <xdr:colOff>152400</xdr:colOff>
      <xdr:row>88</xdr:row>
      <xdr:rowOff>106172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889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40894</xdr:rowOff>
    </xdr:from>
    <xdr:to>
      <xdr:col>81</xdr:col>
      <xdr:colOff>95250</xdr:colOff>
      <xdr:row>88</xdr:row>
      <xdr:rowOff>142494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12971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55372</xdr:rowOff>
    </xdr:from>
    <xdr:to>
      <xdr:col>77</xdr:col>
      <xdr:colOff>95250</xdr:colOff>
      <xdr:row>88</xdr:row>
      <xdr:rowOff>156972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141749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50546</xdr:rowOff>
    </xdr:from>
    <xdr:to>
      <xdr:col>73</xdr:col>
      <xdr:colOff>44450</xdr:colOff>
      <xdr:row>88</xdr:row>
      <xdr:rowOff>152146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136923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50546</xdr:rowOff>
    </xdr:from>
    <xdr:to>
      <xdr:col>68</xdr:col>
      <xdr:colOff>203200</xdr:colOff>
      <xdr:row>88</xdr:row>
      <xdr:rowOff>152146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136923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55372</xdr:rowOff>
    </xdr:from>
    <xdr:to>
      <xdr:col>64</xdr:col>
      <xdr:colOff>152400</xdr:colOff>
      <xdr:row>88</xdr:row>
      <xdr:rowOff>156972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141749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北海道平均、類似団体平均値を上回っている要因として、認定こども園、障害者支援施設、生活支援ハウス、農産物加工研究所、特用林産物栽培研究所など、他団体よりも多くの施設を運営していることによるものと思われる。</a:t>
          </a:r>
        </a:p>
        <a:p>
          <a:r>
            <a:rPr kumimoji="1" lang="ja-JP" altLang="en-US" sz="1300">
              <a:latin typeface="ＭＳ Ｐゴシック" panose="020B0600070205080204" pitchFamily="50" charset="-128"/>
              <a:ea typeface="ＭＳ Ｐゴシック" panose="020B0600070205080204" pitchFamily="50" charset="-128"/>
            </a:rPr>
            <a:t>　行政サービスの維持・向上を図りつつ、定員の適正な管理に努めていく必要がある。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171305</xdr:rowOff>
    </xdr:from>
    <xdr:to>
      <xdr:col>81</xdr:col>
      <xdr:colOff>44450</xdr:colOff>
      <xdr:row>63</xdr:row>
      <xdr:rowOff>5715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01205"/>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137868</xdr:rowOff>
    </xdr:from>
    <xdr:to>
      <xdr:col>77</xdr:col>
      <xdr:colOff>44450</xdr:colOff>
      <xdr:row>62</xdr:row>
      <xdr:rowOff>171305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767768"/>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137868</xdr:rowOff>
    </xdr:from>
    <xdr:to>
      <xdr:col>72</xdr:col>
      <xdr:colOff>203200</xdr:colOff>
      <xdr:row>62</xdr:row>
      <xdr:rowOff>155793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767768"/>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127526</xdr:rowOff>
    </xdr:from>
    <xdr:to>
      <xdr:col>68</xdr:col>
      <xdr:colOff>152400</xdr:colOff>
      <xdr:row>62</xdr:row>
      <xdr:rowOff>155793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57426"/>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120505</xdr:rowOff>
    </xdr:from>
    <xdr:to>
      <xdr:col>77</xdr:col>
      <xdr:colOff>95250</xdr:colOff>
      <xdr:row>63</xdr:row>
      <xdr:rowOff>50655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35432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3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87068</xdr:rowOff>
    </xdr:from>
    <xdr:to>
      <xdr:col>73</xdr:col>
      <xdr:colOff>44450</xdr:colOff>
      <xdr:row>63</xdr:row>
      <xdr:rowOff>17218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1995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104993</xdr:rowOff>
    </xdr:from>
    <xdr:to>
      <xdr:col>68</xdr:col>
      <xdr:colOff>203200</xdr:colOff>
      <xdr:row>63</xdr:row>
      <xdr:rowOff>35143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19920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2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76726</xdr:rowOff>
    </xdr:from>
    <xdr:to>
      <xdr:col>64</xdr:col>
      <xdr:colOff>152400</xdr:colOff>
      <xdr:row>63</xdr:row>
      <xdr:rowOff>6876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163103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9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北海道平均や類似団体平均値を下回っているが、近年続いた大型事業に伴う町債の償還が始まり、平成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年度から実質公債費比率が増加に転じており、新規借入の抑制に努めていく必要がある。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76200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171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159173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近年続いた大型事業や経常経費の増加などにより、地方債残高が増加傾向にあったが、地方債発行額の抑制により地方債残高が減少傾向に転じている。今後も早期健全化基準（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％）に達する状況までには至らないが、持続可能な財政を堅持していくため、基金の確保や新規借入の抑制など対策を講じていく必要がある。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91017</xdr:rowOff>
    </xdr:from>
    <xdr:to>
      <xdr:col>81</xdr:col>
      <xdr:colOff>44450</xdr:colOff>
      <xdr:row>14</xdr:row>
      <xdr:rowOff>99060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913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91017</xdr:rowOff>
    </xdr:from>
    <xdr:to>
      <xdr:col>77</xdr:col>
      <xdr:colOff>44450</xdr:colOff>
      <xdr:row>15</xdr:row>
      <xdr:rowOff>120650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913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103364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92400"/>
          <a:ext cx="889000" cy="15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103364</xdr:rowOff>
    </xdr:from>
    <xdr:to>
      <xdr:col>68</xdr:col>
      <xdr:colOff>152400</xdr:colOff>
      <xdr:row>17</xdr:row>
      <xdr:rowOff>11007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46564"/>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20337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40217</xdr:rowOff>
    </xdr:from>
    <xdr:to>
      <xdr:col>77</xdr:col>
      <xdr:colOff>95250</xdr:colOff>
      <xdr:row>14</xdr:row>
      <xdr:rowOff>141817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52564</xdr:rowOff>
    </xdr:from>
    <xdr:to>
      <xdr:col>68</xdr:col>
      <xdr:colOff>203200</xdr:colOff>
      <xdr:row>16</xdr:row>
      <xdr:rowOff>154164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138941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131657</xdr:rowOff>
    </xdr:from>
    <xdr:to>
      <xdr:col>64</xdr:col>
      <xdr:colOff>152400</xdr:colOff>
      <xdr:row>17</xdr:row>
      <xdr:rowOff>61807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46584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3,027
3,001
644.20
6,093,600
5,857,349
235,801
3,302,524
5,697,192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下回っているものの、北海道平均を上回っている。要因として、認定こども園、障害者支援施設、生活支援ハウス、農産物加工研究所、特用林産物栽培研究所など、他団体よりも多くの施設を運営していることによるものと思われる。</a:t>
          </a:r>
        </a:p>
        <a:p>
          <a:r>
            <a:rPr kumimoji="1" lang="ja-JP" altLang="en-US" sz="1300">
              <a:latin typeface="ＭＳ Ｐゴシック" panose="020B0600070205080204" pitchFamily="50" charset="-128"/>
              <a:ea typeface="ＭＳ Ｐゴシック" panose="020B0600070205080204" pitchFamily="50" charset="-128"/>
            </a:rPr>
            <a:t>　行政サービスの維持・向上を図りつつ、定員の適正な管理に努めていく必要がある。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00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124731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北海道平均、類似団体平均値を上回っている要因として、認定こども園、障害者支援施設、生活支援ハウス、農産物加工研究所、特用林産物栽培研究所など、他団体よりも多くの施設を運営していることによるものと思われる。</a:t>
          </a:r>
        </a:p>
        <a:p>
          <a:r>
            <a:rPr kumimoji="1" lang="ja-JP" altLang="en-US" sz="1300">
              <a:latin typeface="ＭＳ Ｐゴシック" panose="020B0600070205080204" pitchFamily="50" charset="-128"/>
              <a:ea typeface="ＭＳ Ｐゴシック" panose="020B0600070205080204" pitchFamily="50" charset="-128"/>
            </a:rPr>
            <a:t>　今後は、各施設の経営改善を図りながら、経費の削減に努めていく必要がある。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17</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982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98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18</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027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全国平均や北海道平均、類似団体平均値を下回っているが、今後は高齢化に伴う社会保障費の増加も予想される。</a:t>
          </a:r>
        </a:p>
        <a:p>
          <a:r>
            <a:rPr kumimoji="1" lang="ja-JP" altLang="en-US" sz="1300">
              <a:latin typeface="ＭＳ Ｐゴシック" panose="020B0600070205080204" pitchFamily="50" charset="-128"/>
              <a:ea typeface="ＭＳ Ｐゴシック" panose="020B0600070205080204" pitchFamily="50" charset="-128"/>
            </a:rPr>
            <a:t>　下川町総合計画に基づく事業の実施により、効果的で効率的な施策を実施していく必要がある。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その他経費全体として、類似団体平均を上回っているものの、全国平均や北海道平均を下回っている。</a:t>
          </a:r>
        </a:p>
        <a:p>
          <a:r>
            <a:rPr kumimoji="1" lang="ja-JP" altLang="en-US" sz="1300">
              <a:latin typeface="ＭＳ Ｐゴシック" panose="020B0600070205080204" pitchFamily="50" charset="-128"/>
              <a:ea typeface="ＭＳ Ｐゴシック" panose="020B0600070205080204" pitchFamily="50" charset="-128"/>
            </a:rPr>
            <a:t>　ただし、維持補修費や福祉施設の繰出金など、今後増加する可能性があり、他団体よりも多くの施設を運営していることによる経費の増加が懸念される。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121285</xdr:rowOff>
    </xdr:from>
    <xdr:to>
      <xdr:col>82</xdr:col>
      <xdr:colOff>107950</xdr:colOff>
      <xdr:row>58</xdr:row>
      <xdr:rowOff>18415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939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121285</xdr:rowOff>
    </xdr:from>
    <xdr:to>
      <xdr:col>78</xdr:col>
      <xdr:colOff>69850</xdr:colOff>
      <xdr:row>57</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93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893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121285</xdr:rowOff>
    </xdr:from>
    <xdr:to>
      <xdr:col>69</xdr:col>
      <xdr:colOff>92075</xdr:colOff>
      <xdr:row>58</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893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139065</xdr:rowOff>
    </xdr:from>
    <xdr:to>
      <xdr:col>82</xdr:col>
      <xdr:colOff>158750</xdr:colOff>
      <xdr:row>58</xdr:row>
      <xdr:rowOff>69215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111142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70485</xdr:rowOff>
    </xdr:from>
    <xdr:to>
      <xdr:col>78</xdr:col>
      <xdr:colOff>120650</xdr:colOff>
      <xdr:row>58</xdr:row>
      <xdr:rowOff>635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70485</xdr:rowOff>
    </xdr:from>
    <xdr:to>
      <xdr:col>69</xdr:col>
      <xdr:colOff>142875</xdr:colOff>
      <xdr:row>58</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全国平均や北海道平均、類似団体平均値を上回っている要因として、産業振興のために必要な施策を積極的に実施したためと思われる。</a:t>
          </a:r>
        </a:p>
        <a:p>
          <a:r>
            <a:rPr kumimoji="1" lang="ja-JP" altLang="en-US" sz="1300">
              <a:latin typeface="ＭＳ Ｐゴシック" panose="020B0600070205080204" pitchFamily="50" charset="-128"/>
              <a:ea typeface="ＭＳ Ｐゴシック" panose="020B0600070205080204" pitchFamily="50" charset="-128"/>
            </a:rPr>
            <a:t>　また、病院事業に伴う運営補助金については、新公立病院改革プランに基づく経営努力を引き続き行い、収入の確保と経費の削減に努めていく必要がある。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138430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138430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4363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全国平均や北海道平均、類似団体平均値を上回っている。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近年続いた大型事業に伴う町債の償還が始まったためであり、今後、新規借入の抑制に努めていく必要がある。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39370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14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14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北海道平均を下回っているものの、類似団体平均値を上回っている。要因として、他団体よりも多くの施設を運営していることによる人件費、物件費、維持補修費、繰出金などの経常経費の増加、産業振興のために必要な施策を積極的に実施したためによる補助費等によるものと思われ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62230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191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79</xdr:row>
      <xdr:rowOff>66039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191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80</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105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xdr:rowOff>
    </xdr:from>
    <xdr:to>
      <xdr:col>69</xdr:col>
      <xdr:colOff>92075</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72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95250</xdr:rowOff>
    </xdr:from>
    <xdr:to>
      <xdr:col>78</xdr:col>
      <xdr:colOff>120650</xdr:colOff>
      <xdr:row>79</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125730</xdr:rowOff>
    </xdr:from>
    <xdr:to>
      <xdr:col>69</xdr:col>
      <xdr:colOff>142875</xdr:colOff>
      <xdr:row>80</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40657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150019</xdr:rowOff>
    </xdr:from>
    <xdr:to>
      <xdr:col>29</xdr:col>
      <xdr:colOff>127000</xdr:colOff>
      <xdr:row>16</xdr:row>
      <xdr:rowOff>157174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40844"/>
          <a:ext cx="647700" cy="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157174</xdr:rowOff>
    </xdr:from>
    <xdr:to>
      <xdr:col>26</xdr:col>
      <xdr:colOff>50800</xdr:colOff>
      <xdr:row>17</xdr:row>
      <xdr:rowOff>11601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47999"/>
          <a:ext cx="698500" cy="2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11601</xdr:rowOff>
    </xdr:from>
    <xdr:to>
      <xdr:col>22</xdr:col>
      <xdr:colOff>114300</xdr:colOff>
      <xdr:row>17</xdr:row>
      <xdr:rowOff>11677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3876"/>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171143</xdr:rowOff>
    </xdr:from>
    <xdr:to>
      <xdr:col>18</xdr:col>
      <xdr:colOff>177800</xdr:colOff>
      <xdr:row>17</xdr:row>
      <xdr:rowOff>11677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61968"/>
          <a:ext cx="698500" cy="1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99219</xdr:rowOff>
    </xdr:from>
    <xdr:to>
      <xdr:col>29</xdr:col>
      <xdr:colOff>177800</xdr:colOff>
      <xdr:row>17</xdr:row>
      <xdr:rowOff>29369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115746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3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106374</xdr:rowOff>
    </xdr:from>
    <xdr:to>
      <xdr:col>26</xdr:col>
      <xdr:colOff>101600</xdr:colOff>
      <xdr:row>17</xdr:row>
      <xdr:rowOff>36524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9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46701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6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132251</xdr:rowOff>
    </xdr:from>
    <xdr:to>
      <xdr:col>22</xdr:col>
      <xdr:colOff>165100</xdr:colOff>
      <xdr:row>17</xdr:row>
      <xdr:rowOff>62401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72578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132327</xdr:rowOff>
    </xdr:from>
    <xdr:to>
      <xdr:col>19</xdr:col>
      <xdr:colOff>38100</xdr:colOff>
      <xdr:row>17</xdr:row>
      <xdr:rowOff>62477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72654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9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120343</xdr:rowOff>
    </xdr:from>
    <xdr:to>
      <xdr:col>15</xdr:col>
      <xdr:colOff>101600</xdr:colOff>
      <xdr:row>17</xdr:row>
      <xdr:rowOff>50493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1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60670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55242</xdr:rowOff>
    </xdr:from>
    <xdr:to>
      <xdr:col>29</xdr:col>
      <xdr:colOff>127000</xdr:colOff>
      <xdr:row>37</xdr:row>
      <xdr:rowOff>100386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79942"/>
          <a:ext cx="647700" cy="4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40019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64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100386</xdr:rowOff>
    </xdr:from>
    <xdr:to>
      <xdr:col>26</xdr:col>
      <xdr:colOff>50800</xdr:colOff>
      <xdr:row>37</xdr:row>
      <xdr:rowOff>120293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25086"/>
          <a:ext cx="698500" cy="1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120293</xdr:rowOff>
    </xdr:from>
    <xdr:to>
      <xdr:col>22</xdr:col>
      <xdr:colOff>114300</xdr:colOff>
      <xdr:row>37</xdr:row>
      <xdr:rowOff>142170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44993"/>
          <a:ext cx="698500" cy="21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142170</xdr:rowOff>
    </xdr:from>
    <xdr:to>
      <xdr:col>18</xdr:col>
      <xdr:colOff>177800</xdr:colOff>
      <xdr:row>37</xdr:row>
      <xdr:rowOff>176894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66870"/>
          <a:ext cx="698500" cy="3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4442</xdr:rowOff>
    </xdr:from>
    <xdr:to>
      <xdr:col>29</xdr:col>
      <xdr:colOff>177800</xdr:colOff>
      <xdr:row>37</xdr:row>
      <xdr:rowOff>106042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2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20969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7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49586</xdr:rowOff>
    </xdr:from>
    <xdr:to>
      <xdr:col>26</xdr:col>
      <xdr:colOff>101600</xdr:colOff>
      <xdr:row>37</xdr:row>
      <xdr:rowOff>151186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74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332813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69493</xdr:rowOff>
    </xdr:from>
    <xdr:to>
      <xdr:col>22</xdr:col>
      <xdr:colOff>165100</xdr:colOff>
      <xdr:row>37</xdr:row>
      <xdr:rowOff>171093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9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9820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6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91370</xdr:rowOff>
    </xdr:from>
    <xdr:to>
      <xdr:col>19</xdr:col>
      <xdr:colOff>38100</xdr:colOff>
      <xdr:row>37</xdr:row>
      <xdr:rowOff>192970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1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31697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8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126094</xdr:rowOff>
    </xdr:from>
    <xdr:to>
      <xdr:col>15</xdr:col>
      <xdr:colOff>101600</xdr:colOff>
      <xdr:row>37</xdr:row>
      <xdr:rowOff>227694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5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212471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3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3,027
3,001
644.20
6,093,600
5,857,349
235,801
3,302,524
5,697,192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75983</xdr:rowOff>
    </xdr:from>
    <xdr:to>
      <xdr:col>24</xdr:col>
      <xdr:colOff>63500</xdr:colOff>
      <xdr:row>35</xdr:row>
      <xdr:rowOff>91686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76733"/>
          <a:ext cx="8382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91686</xdr:rowOff>
    </xdr:from>
    <xdr:to>
      <xdr:col>19</xdr:col>
      <xdr:colOff>177800</xdr:colOff>
      <xdr:row>35</xdr:row>
      <xdr:rowOff>105459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92436"/>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105459</xdr:rowOff>
    </xdr:from>
    <xdr:to>
      <xdr:col>15</xdr:col>
      <xdr:colOff>50800</xdr:colOff>
      <xdr:row>35</xdr:row>
      <xdr:rowOff>170816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06209"/>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170816</xdr:rowOff>
    </xdr:from>
    <xdr:to>
      <xdr:col>10</xdr:col>
      <xdr:colOff>114300</xdr:colOff>
      <xdr:row>36</xdr:row>
      <xdr:rowOff>23051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71566"/>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25183</xdr:rowOff>
    </xdr:from>
    <xdr:to>
      <xdr:col>24</xdr:col>
      <xdr:colOff>114300</xdr:colOff>
      <xdr:row>35</xdr:row>
      <xdr:rowOff>126783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48060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7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40886</xdr:rowOff>
    </xdr:from>
    <xdr:to>
      <xdr:col>20</xdr:col>
      <xdr:colOff>38100</xdr:colOff>
      <xdr:row>35</xdr:row>
      <xdr:rowOff>142486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159013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1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54659</xdr:rowOff>
    </xdr:from>
    <xdr:to>
      <xdr:col>15</xdr:col>
      <xdr:colOff>101600</xdr:colOff>
      <xdr:row>35</xdr:row>
      <xdr:rowOff>156259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0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1336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3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120016</xdr:rowOff>
    </xdr:from>
    <xdr:to>
      <xdr:col>10</xdr:col>
      <xdr:colOff>165100</xdr:colOff>
      <xdr:row>36</xdr:row>
      <xdr:rowOff>50166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66693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143701</xdr:rowOff>
    </xdr:from>
    <xdr:to>
      <xdr:col>6</xdr:col>
      <xdr:colOff>38100</xdr:colOff>
      <xdr:row>36</xdr:row>
      <xdr:rowOff>73851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90378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1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152898</xdr:rowOff>
    </xdr:from>
    <xdr:to>
      <xdr:col>24</xdr:col>
      <xdr:colOff>63500</xdr:colOff>
      <xdr:row>58</xdr:row>
      <xdr:rowOff>15938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25548"/>
          <a:ext cx="838200" cy="3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15938</xdr:rowOff>
    </xdr:from>
    <xdr:to>
      <xdr:col>19</xdr:col>
      <xdr:colOff>177800</xdr:colOff>
      <xdr:row>58</xdr:row>
      <xdr:rowOff>25426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0038"/>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149952</xdr:rowOff>
    </xdr:from>
    <xdr:to>
      <xdr:col>15</xdr:col>
      <xdr:colOff>50800</xdr:colOff>
      <xdr:row>58</xdr:row>
      <xdr:rowOff>25426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22602"/>
          <a:ext cx="889000" cy="4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141973</xdr:rowOff>
    </xdr:from>
    <xdr:to>
      <xdr:col>10</xdr:col>
      <xdr:colOff>114300</xdr:colOff>
      <xdr:row>57</xdr:row>
      <xdr:rowOff>149952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14623"/>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102098</xdr:rowOff>
    </xdr:from>
    <xdr:to>
      <xdr:col>24</xdr:col>
      <xdr:colOff>114300</xdr:colOff>
      <xdr:row>58</xdr:row>
      <xdr:rowOff>32248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124975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136588</xdr:rowOff>
    </xdr:from>
    <xdr:to>
      <xdr:col>20</xdr:col>
      <xdr:colOff>38100</xdr:colOff>
      <xdr:row>58</xdr:row>
      <xdr:rowOff>66738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57865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0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146076</xdr:rowOff>
    </xdr:from>
    <xdr:to>
      <xdr:col>15</xdr:col>
      <xdr:colOff>101600</xdr:colOff>
      <xdr:row>58</xdr:row>
      <xdr:rowOff>76226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92753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9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99152</xdr:rowOff>
    </xdr:from>
    <xdr:to>
      <xdr:col>10</xdr:col>
      <xdr:colOff>165100</xdr:colOff>
      <xdr:row>58</xdr:row>
      <xdr:rowOff>29302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45829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4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91173</xdr:rowOff>
    </xdr:from>
    <xdr:to>
      <xdr:col>6</xdr:col>
      <xdr:colOff>38100</xdr:colOff>
      <xdr:row>58</xdr:row>
      <xdr:rowOff>21323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37850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3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108245</xdr:rowOff>
    </xdr:from>
    <xdr:to>
      <xdr:col>24</xdr:col>
      <xdr:colOff>63500</xdr:colOff>
      <xdr:row>75</xdr:row>
      <xdr:rowOff>81076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795545"/>
          <a:ext cx="838200" cy="1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81076</xdr:rowOff>
    </xdr:from>
    <xdr:to>
      <xdr:col>19</xdr:col>
      <xdr:colOff>177800</xdr:colOff>
      <xdr:row>75</xdr:row>
      <xdr:rowOff>90539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39826"/>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90539</xdr:rowOff>
    </xdr:from>
    <xdr:to>
      <xdr:col>15</xdr:col>
      <xdr:colOff>50800</xdr:colOff>
      <xdr:row>75</xdr:row>
      <xdr:rowOff>157119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49289"/>
          <a:ext cx="889000" cy="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152896</xdr:rowOff>
    </xdr:from>
    <xdr:to>
      <xdr:col>10</xdr:col>
      <xdr:colOff>114300</xdr:colOff>
      <xdr:row>75</xdr:row>
      <xdr:rowOff>157119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1164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57445</xdr:rowOff>
    </xdr:from>
    <xdr:to>
      <xdr:col>24</xdr:col>
      <xdr:colOff>114300</xdr:colOff>
      <xdr:row>74</xdr:row>
      <xdr:rowOff>159045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80322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59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30276</xdr:rowOff>
    </xdr:from>
    <xdr:to>
      <xdr:col>20</xdr:col>
      <xdr:colOff>38100</xdr:colOff>
      <xdr:row>75</xdr:row>
      <xdr:rowOff>131876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148403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39739</xdr:rowOff>
    </xdr:from>
    <xdr:to>
      <xdr:col>15</xdr:col>
      <xdr:colOff>101600</xdr:colOff>
      <xdr:row>75</xdr:row>
      <xdr:rowOff>141339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157866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6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106319</xdr:rowOff>
    </xdr:from>
    <xdr:to>
      <xdr:col>10</xdr:col>
      <xdr:colOff>165100</xdr:colOff>
      <xdr:row>76</xdr:row>
      <xdr:rowOff>36469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52996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102096</xdr:rowOff>
    </xdr:from>
    <xdr:to>
      <xdr:col>6</xdr:col>
      <xdr:colOff>38100</xdr:colOff>
      <xdr:row>76</xdr:row>
      <xdr:rowOff>32246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48773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152722</xdr:rowOff>
    </xdr:from>
    <xdr:to>
      <xdr:col>24</xdr:col>
      <xdr:colOff>63500</xdr:colOff>
      <xdr:row>96</xdr:row>
      <xdr:rowOff>61260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40472"/>
          <a:ext cx="838200" cy="7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61260</xdr:rowOff>
    </xdr:from>
    <xdr:to>
      <xdr:col>19</xdr:col>
      <xdr:colOff>177800</xdr:colOff>
      <xdr:row>96</xdr:row>
      <xdr:rowOff>70168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20460"/>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70168</xdr:rowOff>
    </xdr:from>
    <xdr:to>
      <xdr:col>15</xdr:col>
      <xdr:colOff>50800</xdr:colOff>
      <xdr:row>96</xdr:row>
      <xdr:rowOff>94414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29368"/>
          <a:ext cx="889000" cy="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94414</xdr:rowOff>
    </xdr:from>
    <xdr:to>
      <xdr:col>10</xdr:col>
      <xdr:colOff>114300</xdr:colOff>
      <xdr:row>96</xdr:row>
      <xdr:rowOff>119149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53614"/>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101922</xdr:rowOff>
    </xdr:from>
    <xdr:to>
      <xdr:col>24</xdr:col>
      <xdr:colOff>114300</xdr:colOff>
      <xdr:row>96</xdr:row>
      <xdr:rowOff>32072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80349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10460</xdr:rowOff>
    </xdr:from>
    <xdr:to>
      <xdr:col>20</xdr:col>
      <xdr:colOff>38100</xdr:colOff>
      <xdr:row>96</xdr:row>
      <xdr:rowOff>112060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19368</xdr:rowOff>
    </xdr:from>
    <xdr:to>
      <xdr:col>15</xdr:col>
      <xdr:colOff>101600</xdr:colOff>
      <xdr:row>96</xdr:row>
      <xdr:rowOff>120968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112095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43614</xdr:rowOff>
    </xdr:from>
    <xdr:to>
      <xdr:col>10</xdr:col>
      <xdr:colOff>165100</xdr:colOff>
      <xdr:row>96</xdr:row>
      <xdr:rowOff>145214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136341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68349</xdr:rowOff>
    </xdr:from>
    <xdr:to>
      <xdr:col>6</xdr:col>
      <xdr:colOff>38100</xdr:colOff>
      <xdr:row>96</xdr:row>
      <xdr:rowOff>169949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161076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133606</xdr:rowOff>
    </xdr:from>
    <xdr:to>
      <xdr:col>55</xdr:col>
      <xdr:colOff>0</xdr:colOff>
      <xdr:row>36</xdr:row>
      <xdr:rowOff>17232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34356"/>
          <a:ext cx="838200" cy="5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8297</xdr:rowOff>
    </xdr:from>
    <xdr:to>
      <xdr:col>50</xdr:col>
      <xdr:colOff>114300</xdr:colOff>
      <xdr:row>35</xdr:row>
      <xdr:rowOff>133606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09047"/>
          <a:ext cx="889000" cy="1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8297</xdr:rowOff>
    </xdr:from>
    <xdr:to>
      <xdr:col>45</xdr:col>
      <xdr:colOff>177800</xdr:colOff>
      <xdr:row>36</xdr:row>
      <xdr:rowOff>107807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09047"/>
          <a:ext cx="889000" cy="27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87570</xdr:rowOff>
    </xdr:from>
    <xdr:to>
      <xdr:col>41</xdr:col>
      <xdr:colOff>50800</xdr:colOff>
      <xdr:row>36</xdr:row>
      <xdr:rowOff>107807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59770"/>
          <a:ext cx="8890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137882</xdr:rowOff>
    </xdr:from>
    <xdr:to>
      <xdr:col>55</xdr:col>
      <xdr:colOff>50800</xdr:colOff>
      <xdr:row>36</xdr:row>
      <xdr:rowOff>68032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160759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82806</xdr:rowOff>
    </xdr:from>
    <xdr:to>
      <xdr:col>50</xdr:col>
      <xdr:colOff>165100</xdr:colOff>
      <xdr:row>36</xdr:row>
      <xdr:rowOff>12956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29483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128947</xdr:rowOff>
    </xdr:from>
    <xdr:to>
      <xdr:col>46</xdr:col>
      <xdr:colOff>38100</xdr:colOff>
      <xdr:row>35</xdr:row>
      <xdr:rowOff>59097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5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75624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57007</xdr:rowOff>
    </xdr:from>
    <xdr:to>
      <xdr:col>41</xdr:col>
      <xdr:colOff>101600</xdr:colOff>
      <xdr:row>36</xdr:row>
      <xdr:rowOff>158607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3684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0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36770</xdr:rowOff>
    </xdr:from>
    <xdr:to>
      <xdr:col>36</xdr:col>
      <xdr:colOff>165100</xdr:colOff>
      <xdr:row>36</xdr:row>
      <xdr:rowOff>138370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154897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130576</xdr:rowOff>
    </xdr:from>
    <xdr:to>
      <xdr:col>55</xdr:col>
      <xdr:colOff>0</xdr:colOff>
      <xdr:row>56</xdr:row>
      <xdr:rowOff>163644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31776"/>
          <a:ext cx="838200" cy="3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163644</xdr:rowOff>
    </xdr:from>
    <xdr:to>
      <xdr:col>50</xdr:col>
      <xdr:colOff>114300</xdr:colOff>
      <xdr:row>57</xdr:row>
      <xdr:rowOff>40182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64844"/>
          <a:ext cx="889000" cy="4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40182</xdr:rowOff>
    </xdr:from>
    <xdr:to>
      <xdr:col>45</xdr:col>
      <xdr:colOff>177800</xdr:colOff>
      <xdr:row>57</xdr:row>
      <xdr:rowOff>41727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12832"/>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41727</xdr:rowOff>
    </xdr:from>
    <xdr:to>
      <xdr:col>41</xdr:col>
      <xdr:colOff>50800</xdr:colOff>
      <xdr:row>57</xdr:row>
      <xdr:rowOff>65625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14377"/>
          <a:ext cx="8890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79776</xdr:rowOff>
    </xdr:from>
    <xdr:to>
      <xdr:col>55</xdr:col>
      <xdr:colOff>50800</xdr:colOff>
      <xdr:row>57</xdr:row>
      <xdr:rowOff>9926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102653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3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112844</xdr:rowOff>
    </xdr:from>
    <xdr:to>
      <xdr:col>50</xdr:col>
      <xdr:colOff>165100</xdr:colOff>
      <xdr:row>57</xdr:row>
      <xdr:rowOff>42994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1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59521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160832</xdr:rowOff>
    </xdr:from>
    <xdr:to>
      <xdr:col>46</xdr:col>
      <xdr:colOff>38100</xdr:colOff>
      <xdr:row>57</xdr:row>
      <xdr:rowOff>90982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82109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5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162377</xdr:rowOff>
    </xdr:from>
    <xdr:to>
      <xdr:col>41</xdr:col>
      <xdr:colOff>101600</xdr:colOff>
      <xdr:row>57</xdr:row>
      <xdr:rowOff>92527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109054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53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14825</xdr:rowOff>
    </xdr:from>
    <xdr:to>
      <xdr:col>36</xdr:col>
      <xdr:colOff>165100</xdr:colOff>
      <xdr:row>57</xdr:row>
      <xdr:rowOff>116425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107552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8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3034</xdr:rowOff>
    </xdr:from>
    <xdr:to>
      <xdr:col>55</xdr:col>
      <xdr:colOff>0</xdr:colOff>
      <xdr:row>78</xdr:row>
      <xdr:rowOff>15711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76134"/>
          <a:ext cx="838200" cy="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13639</xdr:rowOff>
    </xdr:from>
    <xdr:to>
      <xdr:col>50</xdr:col>
      <xdr:colOff>114300</xdr:colOff>
      <xdr:row>78</xdr:row>
      <xdr:rowOff>15711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6739"/>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166046</xdr:rowOff>
    </xdr:from>
    <xdr:to>
      <xdr:col>45</xdr:col>
      <xdr:colOff>177800</xdr:colOff>
      <xdr:row>78</xdr:row>
      <xdr:rowOff>13639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7696"/>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166046</xdr:rowOff>
    </xdr:from>
    <xdr:to>
      <xdr:col>41</xdr:col>
      <xdr:colOff>50800</xdr:colOff>
      <xdr:row>78</xdr:row>
      <xdr:rowOff>3159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7696"/>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123684</xdr:rowOff>
    </xdr:from>
    <xdr:to>
      <xdr:col>55</xdr:col>
      <xdr:colOff>50800</xdr:colOff>
      <xdr:row>78</xdr:row>
      <xdr:rowOff>53834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136361</xdr:rowOff>
    </xdr:from>
    <xdr:to>
      <xdr:col>50</xdr:col>
      <xdr:colOff>165100</xdr:colOff>
      <xdr:row>78</xdr:row>
      <xdr:rowOff>66511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57638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134289</xdr:rowOff>
    </xdr:from>
    <xdr:to>
      <xdr:col>46</xdr:col>
      <xdr:colOff>38100</xdr:colOff>
      <xdr:row>78</xdr:row>
      <xdr:rowOff>64439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55566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115246</xdr:rowOff>
    </xdr:from>
    <xdr:to>
      <xdr:col>41</xdr:col>
      <xdr:colOff>101600</xdr:colOff>
      <xdr:row>78</xdr:row>
      <xdr:rowOff>45396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36523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123809</xdr:rowOff>
    </xdr:from>
    <xdr:to>
      <xdr:col>36</xdr:col>
      <xdr:colOff>165100</xdr:colOff>
      <xdr:row>78</xdr:row>
      <xdr:rowOff>53959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45086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59992</xdr:rowOff>
    </xdr:from>
    <xdr:to>
      <xdr:col>55</xdr:col>
      <xdr:colOff>0</xdr:colOff>
      <xdr:row>97</xdr:row>
      <xdr:rowOff>78020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690642"/>
          <a:ext cx="8382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15810</xdr:rowOff>
    </xdr:from>
    <xdr:to>
      <xdr:col>50</xdr:col>
      <xdr:colOff>114300</xdr:colOff>
      <xdr:row>97</xdr:row>
      <xdr:rowOff>59992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46460"/>
          <a:ext cx="889000" cy="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15810</xdr:rowOff>
    </xdr:from>
    <xdr:to>
      <xdr:col>45</xdr:col>
      <xdr:colOff>177800</xdr:colOff>
      <xdr:row>97</xdr:row>
      <xdr:rowOff>144272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46460"/>
          <a:ext cx="889000" cy="1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144272</xdr:rowOff>
    </xdr:from>
    <xdr:to>
      <xdr:col>41</xdr:col>
      <xdr:colOff>50800</xdr:colOff>
      <xdr:row>97</xdr:row>
      <xdr:rowOff>169469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74922"/>
          <a:ext cx="889000" cy="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27220</xdr:rowOff>
    </xdr:from>
    <xdr:to>
      <xdr:col>55</xdr:col>
      <xdr:colOff>50800</xdr:colOff>
      <xdr:row>97</xdr:row>
      <xdr:rowOff>128820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50097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50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9192</xdr:rowOff>
    </xdr:from>
    <xdr:to>
      <xdr:col>50</xdr:col>
      <xdr:colOff>165100</xdr:colOff>
      <xdr:row>97</xdr:row>
      <xdr:rowOff>110792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127319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1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136460</xdr:rowOff>
    </xdr:from>
    <xdr:to>
      <xdr:col>46</xdr:col>
      <xdr:colOff>38100</xdr:colOff>
      <xdr:row>97</xdr:row>
      <xdr:rowOff>66610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83137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93472</xdr:rowOff>
    </xdr:from>
    <xdr:to>
      <xdr:col>41</xdr:col>
      <xdr:colOff>101600</xdr:colOff>
      <xdr:row>98</xdr:row>
      <xdr:rowOff>23622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14749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1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118669</xdr:rowOff>
    </xdr:from>
    <xdr:to>
      <xdr:col>36</xdr:col>
      <xdr:colOff>165100</xdr:colOff>
      <xdr:row>98</xdr:row>
      <xdr:rowOff>48819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39946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84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38988</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25538"/>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159638</xdr:rowOff>
    </xdr:from>
    <xdr:to>
      <xdr:col>67</xdr:col>
      <xdr:colOff>101600</xdr:colOff>
      <xdr:row>39</xdr:row>
      <xdr:rowOff>89788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80915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110148</xdr:rowOff>
    </xdr:from>
    <xdr:to>
      <xdr:col>85</xdr:col>
      <xdr:colOff>127000</xdr:colOff>
      <xdr:row>76</xdr:row>
      <xdr:rowOff>128279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40348"/>
          <a:ext cx="8382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128279</xdr:rowOff>
    </xdr:from>
    <xdr:to>
      <xdr:col>81</xdr:col>
      <xdr:colOff>50800</xdr:colOff>
      <xdr:row>76</xdr:row>
      <xdr:rowOff>156657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58479"/>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156657</xdr:rowOff>
    </xdr:from>
    <xdr:to>
      <xdr:col>76</xdr:col>
      <xdr:colOff>114300</xdr:colOff>
      <xdr:row>77</xdr:row>
      <xdr:rowOff>30798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86857"/>
          <a:ext cx="889000" cy="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30798</xdr:rowOff>
    </xdr:from>
    <xdr:to>
      <xdr:col>71</xdr:col>
      <xdr:colOff>177800</xdr:colOff>
      <xdr:row>77</xdr:row>
      <xdr:rowOff>51701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2448"/>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59348</xdr:rowOff>
    </xdr:from>
    <xdr:to>
      <xdr:col>85</xdr:col>
      <xdr:colOff>177800</xdr:colOff>
      <xdr:row>76</xdr:row>
      <xdr:rowOff>160948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82225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4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77479</xdr:rowOff>
    </xdr:from>
    <xdr:to>
      <xdr:col>81</xdr:col>
      <xdr:colOff>101600</xdr:colOff>
      <xdr:row>77</xdr:row>
      <xdr:rowOff>7629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24157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8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105857</xdr:rowOff>
    </xdr:from>
    <xdr:to>
      <xdr:col>76</xdr:col>
      <xdr:colOff>165100</xdr:colOff>
      <xdr:row>77</xdr:row>
      <xdr:rowOff>36007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52533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1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151448</xdr:rowOff>
    </xdr:from>
    <xdr:to>
      <xdr:col>72</xdr:col>
      <xdr:colOff>38100</xdr:colOff>
      <xdr:row>77</xdr:row>
      <xdr:rowOff>81598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98126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901</xdr:rowOff>
    </xdr:from>
    <xdr:to>
      <xdr:col>67</xdr:col>
      <xdr:colOff>101600</xdr:colOff>
      <xdr:row>77</xdr:row>
      <xdr:rowOff>102501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119028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154274</xdr:rowOff>
    </xdr:from>
    <xdr:to>
      <xdr:col>85</xdr:col>
      <xdr:colOff>127000</xdr:colOff>
      <xdr:row>98</xdr:row>
      <xdr:rowOff>107322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84924"/>
          <a:ext cx="838200" cy="1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154274</xdr:rowOff>
    </xdr:from>
    <xdr:to>
      <xdr:col>81</xdr:col>
      <xdr:colOff>50800</xdr:colOff>
      <xdr:row>98</xdr:row>
      <xdr:rowOff>112678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84924"/>
          <a:ext cx="889000" cy="1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112678</xdr:rowOff>
    </xdr:from>
    <xdr:to>
      <xdr:col>76</xdr:col>
      <xdr:colOff>114300</xdr:colOff>
      <xdr:row>98</xdr:row>
      <xdr:rowOff>127555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4778"/>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125710</xdr:rowOff>
    </xdr:from>
    <xdr:to>
      <xdr:col>71</xdr:col>
      <xdr:colOff>177800</xdr:colOff>
      <xdr:row>98</xdr:row>
      <xdr:rowOff>127555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27810"/>
          <a:ext cx="8890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56522</xdr:rowOff>
    </xdr:from>
    <xdr:to>
      <xdr:col>85</xdr:col>
      <xdr:colOff>177800</xdr:colOff>
      <xdr:row>98</xdr:row>
      <xdr:rowOff>158122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142899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103474</xdr:rowOff>
    </xdr:from>
    <xdr:to>
      <xdr:col>81</xdr:col>
      <xdr:colOff>101600</xdr:colOff>
      <xdr:row>98</xdr:row>
      <xdr:rowOff>33624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50151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0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61878</xdr:rowOff>
    </xdr:from>
    <xdr:to>
      <xdr:col>76</xdr:col>
      <xdr:colOff>165100</xdr:colOff>
      <xdr:row>98</xdr:row>
      <xdr:rowOff>163478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154605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76755</xdr:rowOff>
    </xdr:from>
    <xdr:to>
      <xdr:col>72</xdr:col>
      <xdr:colOff>38100</xdr:colOff>
      <xdr:row>99</xdr:row>
      <xdr:rowOff>6905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169482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74910</xdr:rowOff>
    </xdr:from>
    <xdr:to>
      <xdr:col>67</xdr:col>
      <xdr:colOff>101600</xdr:colOff>
      <xdr:row>99</xdr:row>
      <xdr:rowOff>5060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167637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160998</xdr:rowOff>
    </xdr:from>
    <xdr:to>
      <xdr:col>116</xdr:col>
      <xdr:colOff>63500</xdr:colOff>
      <xdr:row>39</xdr:row>
      <xdr:rowOff>6312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76098"/>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160998</xdr:rowOff>
    </xdr:from>
    <xdr:to>
      <xdr:col>111</xdr:col>
      <xdr:colOff>177800</xdr:colOff>
      <xdr:row>38</xdr:row>
      <xdr:rowOff>169799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7609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169799</xdr:rowOff>
    </xdr:from>
    <xdr:to>
      <xdr:col>107</xdr:col>
      <xdr:colOff>50800</xdr:colOff>
      <xdr:row>38</xdr:row>
      <xdr:rowOff>170904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8489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170904</xdr:rowOff>
    </xdr:from>
    <xdr:to>
      <xdr:col>102</xdr:col>
      <xdr:colOff>114300</xdr:colOff>
      <xdr:row>39</xdr:row>
      <xdr:rowOff>292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86004"/>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126962</xdr:rowOff>
    </xdr:from>
    <xdr:to>
      <xdr:col>116</xdr:col>
      <xdr:colOff>114300</xdr:colOff>
      <xdr:row>39</xdr:row>
      <xdr:rowOff>57112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41889</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110198</xdr:rowOff>
    </xdr:from>
    <xdr:to>
      <xdr:col>112</xdr:col>
      <xdr:colOff>38100</xdr:colOff>
      <xdr:row>39</xdr:row>
      <xdr:rowOff>40348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31475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1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118999</xdr:rowOff>
    </xdr:from>
    <xdr:to>
      <xdr:col>107</xdr:col>
      <xdr:colOff>101600</xdr:colOff>
      <xdr:row>39</xdr:row>
      <xdr:rowOff>49149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40276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120104</xdr:rowOff>
    </xdr:from>
    <xdr:to>
      <xdr:col>102</xdr:col>
      <xdr:colOff>165100</xdr:colOff>
      <xdr:row>39</xdr:row>
      <xdr:rowOff>50254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66781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120942</xdr:rowOff>
    </xdr:from>
    <xdr:to>
      <xdr:col>98</xdr:col>
      <xdr:colOff>38100</xdr:colOff>
      <xdr:row>39</xdr:row>
      <xdr:rowOff>51092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42219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22619</xdr:rowOff>
    </xdr:from>
    <xdr:to>
      <xdr:col>116</xdr:col>
      <xdr:colOff>63500</xdr:colOff>
      <xdr:row>58</xdr:row>
      <xdr:rowOff>25080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66719"/>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25080</xdr:rowOff>
    </xdr:from>
    <xdr:to>
      <xdr:col>111</xdr:col>
      <xdr:colOff>177800</xdr:colOff>
      <xdr:row>58</xdr:row>
      <xdr:rowOff>31260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69180"/>
          <a:ext cx="8890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31260</xdr:rowOff>
    </xdr:from>
    <xdr:to>
      <xdr:col>107</xdr:col>
      <xdr:colOff>50800</xdr:colOff>
      <xdr:row>58</xdr:row>
      <xdr:rowOff>34933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75360"/>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27000</xdr:rowOff>
    </xdr:from>
    <xdr:to>
      <xdr:col>102</xdr:col>
      <xdr:colOff>114300</xdr:colOff>
      <xdr:row>58</xdr:row>
      <xdr:rowOff>34933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71100"/>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143269</xdr:rowOff>
    </xdr:from>
    <xdr:to>
      <xdr:col>116</xdr:col>
      <xdr:colOff>114300</xdr:colOff>
      <xdr:row>58</xdr:row>
      <xdr:rowOff>73419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166146</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145730</xdr:rowOff>
    </xdr:from>
    <xdr:to>
      <xdr:col>112</xdr:col>
      <xdr:colOff>38100</xdr:colOff>
      <xdr:row>58</xdr:row>
      <xdr:rowOff>75880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92407</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6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151910</xdr:rowOff>
    </xdr:from>
    <xdr:to>
      <xdr:col>107</xdr:col>
      <xdr:colOff>101600</xdr:colOff>
      <xdr:row>58</xdr:row>
      <xdr:rowOff>82060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98587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69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155583</xdr:rowOff>
    </xdr:from>
    <xdr:to>
      <xdr:col>102</xdr:col>
      <xdr:colOff>165100</xdr:colOff>
      <xdr:row>58</xdr:row>
      <xdr:rowOff>85733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102260</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147650</xdr:rowOff>
    </xdr:from>
    <xdr:to>
      <xdr:col>98</xdr:col>
      <xdr:colOff>38100</xdr:colOff>
      <xdr:row>58</xdr:row>
      <xdr:rowOff>77800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94327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6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168751</xdr:rowOff>
    </xdr:from>
    <xdr:to>
      <xdr:col>116</xdr:col>
      <xdr:colOff>63500</xdr:colOff>
      <xdr:row>76</xdr:row>
      <xdr:rowOff>78775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27501"/>
          <a:ext cx="838200" cy="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78775</xdr:rowOff>
    </xdr:from>
    <xdr:to>
      <xdr:col>111</xdr:col>
      <xdr:colOff>177800</xdr:colOff>
      <xdr:row>76</xdr:row>
      <xdr:rowOff>97885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08975"/>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97885</xdr:rowOff>
    </xdr:from>
    <xdr:to>
      <xdr:col>107</xdr:col>
      <xdr:colOff>50800</xdr:colOff>
      <xdr:row>76</xdr:row>
      <xdr:rowOff>146300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128085"/>
          <a:ext cx="889000" cy="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124244</xdr:rowOff>
    </xdr:from>
    <xdr:to>
      <xdr:col>102</xdr:col>
      <xdr:colOff>114300</xdr:colOff>
      <xdr:row>76</xdr:row>
      <xdr:rowOff>146300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154444"/>
          <a:ext cx="889000" cy="2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117951</xdr:rowOff>
    </xdr:from>
    <xdr:to>
      <xdr:col>116</xdr:col>
      <xdr:colOff>114300</xdr:colOff>
      <xdr:row>76</xdr:row>
      <xdr:rowOff>48101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140828</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2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27975</xdr:rowOff>
    </xdr:from>
    <xdr:to>
      <xdr:col>112</xdr:col>
      <xdr:colOff>38100</xdr:colOff>
      <xdr:row>76</xdr:row>
      <xdr:rowOff>129575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146101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3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47085</xdr:rowOff>
    </xdr:from>
    <xdr:to>
      <xdr:col>107</xdr:col>
      <xdr:colOff>101600</xdr:colOff>
      <xdr:row>76</xdr:row>
      <xdr:rowOff>148685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165212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5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95500</xdr:rowOff>
    </xdr:from>
    <xdr:to>
      <xdr:col>102</xdr:col>
      <xdr:colOff>165100</xdr:colOff>
      <xdr:row>77</xdr:row>
      <xdr:rowOff>25650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16777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21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73444</xdr:rowOff>
    </xdr:from>
    <xdr:to>
      <xdr:col>98</xdr:col>
      <xdr:colOff>38100</xdr:colOff>
      <xdr:row>77</xdr:row>
      <xdr:rowOff>3594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20120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7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に住民一人当たりのコストを分析すると、人件費、補助費等、物件費、普通建設事業費、貸付金、維持補修費、公債費、繰出金で類似団体平均値を上回っている。これは、他団体よりも多くの施設を運営していること、産業振興のために必要な施策を積極的に実施していることなどによるものと思われるが、一方で、経常収支比率の悪化につながる恐れがあるなど、財政的な課題が顕著となっており、各施設の経営改善や事業の取捨選択を行い、持続可能な財政運営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3,027
3,001
644.20
6,093,600
5,857,349
235,801
3,302,524
5,697,192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54337</xdr:rowOff>
    </xdr:from>
    <xdr:to>
      <xdr:col>24</xdr:col>
      <xdr:colOff>63500</xdr:colOff>
      <xdr:row>37</xdr:row>
      <xdr:rowOff>72568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7987"/>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72568</xdr:rowOff>
    </xdr:from>
    <xdr:to>
      <xdr:col>19</xdr:col>
      <xdr:colOff>177800</xdr:colOff>
      <xdr:row>37</xdr:row>
      <xdr:rowOff>85731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16218"/>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85350</xdr:rowOff>
    </xdr:from>
    <xdr:to>
      <xdr:col>15</xdr:col>
      <xdr:colOff>50800</xdr:colOff>
      <xdr:row>37</xdr:row>
      <xdr:rowOff>85731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90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77521</xdr:rowOff>
    </xdr:from>
    <xdr:to>
      <xdr:col>10</xdr:col>
      <xdr:colOff>114300</xdr:colOff>
      <xdr:row>37</xdr:row>
      <xdr:rowOff>85350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1171"/>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3537</xdr:rowOff>
    </xdr:from>
    <xdr:to>
      <xdr:col>24</xdr:col>
      <xdr:colOff>114300</xdr:colOff>
      <xdr:row>37</xdr:row>
      <xdr:rowOff>105137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153414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21768</xdr:rowOff>
    </xdr:from>
    <xdr:to>
      <xdr:col>20</xdr:col>
      <xdr:colOff>38100</xdr:colOff>
      <xdr:row>37</xdr:row>
      <xdr:rowOff>123368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114495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34931</xdr:rowOff>
    </xdr:from>
    <xdr:to>
      <xdr:col>15</xdr:col>
      <xdr:colOff>101600</xdr:colOff>
      <xdr:row>37</xdr:row>
      <xdr:rowOff>136531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127658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34550</xdr:rowOff>
    </xdr:from>
    <xdr:to>
      <xdr:col>10</xdr:col>
      <xdr:colOff>165100</xdr:colOff>
      <xdr:row>37</xdr:row>
      <xdr:rowOff>136150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127278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26721</xdr:rowOff>
    </xdr:from>
    <xdr:to>
      <xdr:col>6</xdr:col>
      <xdr:colOff>38100</xdr:colOff>
      <xdr:row>37</xdr:row>
      <xdr:rowOff>128321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119448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143059</xdr:rowOff>
    </xdr:from>
    <xdr:to>
      <xdr:col>24</xdr:col>
      <xdr:colOff>63500</xdr:colOff>
      <xdr:row>58</xdr:row>
      <xdr:rowOff>66479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15709"/>
          <a:ext cx="838200" cy="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143059</xdr:rowOff>
    </xdr:from>
    <xdr:to>
      <xdr:col>19</xdr:col>
      <xdr:colOff>177800</xdr:colOff>
      <xdr:row>58</xdr:row>
      <xdr:rowOff>282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15709"/>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282</xdr:rowOff>
    </xdr:from>
    <xdr:to>
      <xdr:col>15</xdr:col>
      <xdr:colOff>50800</xdr:colOff>
      <xdr:row>58</xdr:row>
      <xdr:rowOff>85554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44382"/>
          <a:ext cx="889000" cy="8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85554</xdr:rowOff>
    </xdr:from>
    <xdr:to>
      <xdr:col>10</xdr:col>
      <xdr:colOff>114300</xdr:colOff>
      <xdr:row>58</xdr:row>
      <xdr:rowOff>107467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9654"/>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15679</xdr:rowOff>
    </xdr:from>
    <xdr:to>
      <xdr:col>24</xdr:col>
      <xdr:colOff>114300</xdr:colOff>
      <xdr:row>58</xdr:row>
      <xdr:rowOff>117279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102056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7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92259</xdr:rowOff>
    </xdr:from>
    <xdr:to>
      <xdr:col>20</xdr:col>
      <xdr:colOff>38100</xdr:colOff>
      <xdr:row>58</xdr:row>
      <xdr:rowOff>22409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13536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120932</xdr:rowOff>
    </xdr:from>
    <xdr:to>
      <xdr:col>15</xdr:col>
      <xdr:colOff>101600</xdr:colOff>
      <xdr:row>58</xdr:row>
      <xdr:rowOff>51082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42209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8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34754</xdr:rowOff>
    </xdr:from>
    <xdr:to>
      <xdr:col>10</xdr:col>
      <xdr:colOff>165100</xdr:colOff>
      <xdr:row>58</xdr:row>
      <xdr:rowOff>136354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127481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56667</xdr:rowOff>
    </xdr:from>
    <xdr:to>
      <xdr:col>6</xdr:col>
      <xdr:colOff>38100</xdr:colOff>
      <xdr:row>58</xdr:row>
      <xdr:rowOff>158267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149394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9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73357</xdr:rowOff>
    </xdr:from>
    <xdr:to>
      <xdr:col>24</xdr:col>
      <xdr:colOff>63500</xdr:colOff>
      <xdr:row>74</xdr:row>
      <xdr:rowOff>82230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60657"/>
          <a:ext cx="8382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73357</xdr:rowOff>
    </xdr:from>
    <xdr:to>
      <xdr:col>19</xdr:col>
      <xdr:colOff>177800</xdr:colOff>
      <xdr:row>75</xdr:row>
      <xdr:rowOff>59344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60657"/>
          <a:ext cx="889000" cy="15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59344</xdr:rowOff>
    </xdr:from>
    <xdr:to>
      <xdr:col>15</xdr:col>
      <xdr:colOff>50800</xdr:colOff>
      <xdr:row>75</xdr:row>
      <xdr:rowOff>127905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18094"/>
          <a:ext cx="889000" cy="6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127905</xdr:rowOff>
    </xdr:from>
    <xdr:to>
      <xdr:col>10</xdr:col>
      <xdr:colOff>114300</xdr:colOff>
      <xdr:row>75</xdr:row>
      <xdr:rowOff>150963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6655"/>
          <a:ext cx="889000" cy="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31430</xdr:rowOff>
    </xdr:from>
    <xdr:to>
      <xdr:col>24</xdr:col>
      <xdr:colOff>114300</xdr:colOff>
      <xdr:row>74</xdr:row>
      <xdr:rowOff>133030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54307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22557</xdr:rowOff>
    </xdr:from>
    <xdr:to>
      <xdr:col>20</xdr:col>
      <xdr:colOff>38100</xdr:colOff>
      <xdr:row>74</xdr:row>
      <xdr:rowOff>124157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140684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8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8544</xdr:rowOff>
    </xdr:from>
    <xdr:to>
      <xdr:col>15</xdr:col>
      <xdr:colOff>101600</xdr:colOff>
      <xdr:row>75</xdr:row>
      <xdr:rowOff>110144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126671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4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77105</xdr:rowOff>
    </xdr:from>
    <xdr:to>
      <xdr:col>10</xdr:col>
      <xdr:colOff>165100</xdr:colOff>
      <xdr:row>76</xdr:row>
      <xdr:rowOff>7255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23782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1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100164</xdr:rowOff>
    </xdr:from>
    <xdr:to>
      <xdr:col>6</xdr:col>
      <xdr:colOff>38100</xdr:colOff>
      <xdr:row>76</xdr:row>
      <xdr:rowOff>30314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46841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127839</xdr:rowOff>
    </xdr:from>
    <xdr:to>
      <xdr:col>24</xdr:col>
      <xdr:colOff>63500</xdr:colOff>
      <xdr:row>97</xdr:row>
      <xdr:rowOff>2282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87039"/>
          <a:ext cx="838200" cy="4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127839</xdr:rowOff>
    </xdr:from>
    <xdr:to>
      <xdr:col>19</xdr:col>
      <xdr:colOff>177800</xdr:colOff>
      <xdr:row>97</xdr:row>
      <xdr:rowOff>15354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87039"/>
          <a:ext cx="8890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4473</xdr:rowOff>
    </xdr:from>
    <xdr:to>
      <xdr:col>15</xdr:col>
      <xdr:colOff>50800</xdr:colOff>
      <xdr:row>97</xdr:row>
      <xdr:rowOff>15354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35123"/>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138077</xdr:rowOff>
    </xdr:from>
    <xdr:to>
      <xdr:col>10</xdr:col>
      <xdr:colOff>114300</xdr:colOff>
      <xdr:row>97</xdr:row>
      <xdr:rowOff>4473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97277"/>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122932</xdr:rowOff>
    </xdr:from>
    <xdr:to>
      <xdr:col>24</xdr:col>
      <xdr:colOff>114300</xdr:colOff>
      <xdr:row>97</xdr:row>
      <xdr:rowOff>53082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101359</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6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77039</xdr:rowOff>
    </xdr:from>
    <xdr:to>
      <xdr:col>20</xdr:col>
      <xdr:colOff>38100</xdr:colOff>
      <xdr:row>97</xdr:row>
      <xdr:rowOff>7189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23716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1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136004</xdr:rowOff>
    </xdr:from>
    <xdr:to>
      <xdr:col>15</xdr:col>
      <xdr:colOff>101600</xdr:colOff>
      <xdr:row>97</xdr:row>
      <xdr:rowOff>66154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82681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7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125123</xdr:rowOff>
    </xdr:from>
    <xdr:to>
      <xdr:col>10</xdr:col>
      <xdr:colOff>165100</xdr:colOff>
      <xdr:row>97</xdr:row>
      <xdr:rowOff>55273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71800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5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87277</xdr:rowOff>
    </xdr:from>
    <xdr:to>
      <xdr:col>6</xdr:col>
      <xdr:colOff>38100</xdr:colOff>
      <xdr:row>97</xdr:row>
      <xdr:rowOff>17427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33954</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2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156464</xdr:rowOff>
    </xdr:from>
    <xdr:to>
      <xdr:col>55</xdr:col>
      <xdr:colOff>0</xdr:colOff>
      <xdr:row>37</xdr:row>
      <xdr:rowOff>171069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00114"/>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171069</xdr:rowOff>
    </xdr:from>
    <xdr:to>
      <xdr:col>50</xdr:col>
      <xdr:colOff>114300</xdr:colOff>
      <xdr:row>38</xdr:row>
      <xdr:rowOff>13589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14719"/>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4572</xdr:rowOff>
    </xdr:from>
    <xdr:to>
      <xdr:col>45</xdr:col>
      <xdr:colOff>177800</xdr:colOff>
      <xdr:row>38</xdr:row>
      <xdr:rowOff>13589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19672"/>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4572</xdr:rowOff>
    </xdr:from>
    <xdr:to>
      <xdr:col>41</xdr:col>
      <xdr:colOff>50800</xdr:colOff>
      <xdr:row>38</xdr:row>
      <xdr:rowOff>18415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19672"/>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105664</xdr:rowOff>
    </xdr:from>
    <xdr:to>
      <xdr:col>55</xdr:col>
      <xdr:colOff>50800</xdr:colOff>
      <xdr:row>38</xdr:row>
      <xdr:rowOff>35814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128541</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120269</xdr:rowOff>
    </xdr:from>
    <xdr:to>
      <xdr:col>50</xdr:col>
      <xdr:colOff>165100</xdr:colOff>
      <xdr:row>38</xdr:row>
      <xdr:rowOff>50419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66946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134239</xdr:rowOff>
    </xdr:from>
    <xdr:to>
      <xdr:col>46</xdr:col>
      <xdr:colOff>38100</xdr:colOff>
      <xdr:row>38</xdr:row>
      <xdr:rowOff>64389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80916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125222</xdr:rowOff>
    </xdr:from>
    <xdr:to>
      <xdr:col>41</xdr:col>
      <xdr:colOff>101600</xdr:colOff>
      <xdr:row>38</xdr:row>
      <xdr:rowOff>55372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71899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139065</xdr:rowOff>
    </xdr:from>
    <xdr:to>
      <xdr:col>36</xdr:col>
      <xdr:colOff>165100</xdr:colOff>
      <xdr:row>38</xdr:row>
      <xdr:rowOff>69215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85742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116886</xdr:rowOff>
    </xdr:from>
    <xdr:to>
      <xdr:col>55</xdr:col>
      <xdr:colOff>0</xdr:colOff>
      <xdr:row>57</xdr:row>
      <xdr:rowOff>155647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89536"/>
          <a:ext cx="838200" cy="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155647</xdr:rowOff>
    </xdr:from>
    <xdr:to>
      <xdr:col>50</xdr:col>
      <xdr:colOff>114300</xdr:colOff>
      <xdr:row>58</xdr:row>
      <xdr:rowOff>27598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8297"/>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18665</xdr:rowOff>
    </xdr:from>
    <xdr:to>
      <xdr:col>45</xdr:col>
      <xdr:colOff>177800</xdr:colOff>
      <xdr:row>58</xdr:row>
      <xdr:rowOff>27598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62765"/>
          <a:ext cx="8890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18665</xdr:rowOff>
    </xdr:from>
    <xdr:to>
      <xdr:col>41</xdr:col>
      <xdr:colOff>50800</xdr:colOff>
      <xdr:row>58</xdr:row>
      <xdr:rowOff>34504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6276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66086</xdr:rowOff>
    </xdr:from>
    <xdr:to>
      <xdr:col>55</xdr:col>
      <xdr:colOff>50800</xdr:colOff>
      <xdr:row>57</xdr:row>
      <xdr:rowOff>167686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88963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9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104847</xdr:rowOff>
    </xdr:from>
    <xdr:to>
      <xdr:col>50</xdr:col>
      <xdr:colOff>165100</xdr:colOff>
      <xdr:row>58</xdr:row>
      <xdr:rowOff>34997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51524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5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148248</xdr:rowOff>
    </xdr:from>
    <xdr:to>
      <xdr:col>46</xdr:col>
      <xdr:colOff>38100</xdr:colOff>
      <xdr:row>58</xdr:row>
      <xdr:rowOff>78398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94925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139315</xdr:rowOff>
    </xdr:from>
    <xdr:to>
      <xdr:col>41</xdr:col>
      <xdr:colOff>101600</xdr:colOff>
      <xdr:row>58</xdr:row>
      <xdr:rowOff>69465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85992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8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155154</xdr:rowOff>
    </xdr:from>
    <xdr:to>
      <xdr:col>36</xdr:col>
      <xdr:colOff>165100</xdr:colOff>
      <xdr:row>58</xdr:row>
      <xdr:rowOff>85304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101831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155684</xdr:rowOff>
    </xdr:from>
    <xdr:to>
      <xdr:col>55</xdr:col>
      <xdr:colOff>0</xdr:colOff>
      <xdr:row>76</xdr:row>
      <xdr:rowOff>161122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85884"/>
          <a:ext cx="8382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147991</xdr:rowOff>
    </xdr:from>
    <xdr:to>
      <xdr:col>50</xdr:col>
      <xdr:colOff>114300</xdr:colOff>
      <xdr:row>76</xdr:row>
      <xdr:rowOff>161122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78191"/>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147991</xdr:rowOff>
    </xdr:from>
    <xdr:to>
      <xdr:col>45</xdr:col>
      <xdr:colOff>177800</xdr:colOff>
      <xdr:row>77</xdr:row>
      <xdr:rowOff>50738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78191"/>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111077</xdr:rowOff>
    </xdr:from>
    <xdr:to>
      <xdr:col>41</xdr:col>
      <xdr:colOff>50800</xdr:colOff>
      <xdr:row>77</xdr:row>
      <xdr:rowOff>50738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141277"/>
          <a:ext cx="889000" cy="1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104884</xdr:rowOff>
    </xdr:from>
    <xdr:to>
      <xdr:col>55</xdr:col>
      <xdr:colOff>50800</xdr:colOff>
      <xdr:row>77</xdr:row>
      <xdr:rowOff>35034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127761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8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110322</xdr:rowOff>
    </xdr:from>
    <xdr:to>
      <xdr:col>50</xdr:col>
      <xdr:colOff>165100</xdr:colOff>
      <xdr:row>77</xdr:row>
      <xdr:rowOff>40472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56999</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1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97191</xdr:rowOff>
    </xdr:from>
    <xdr:to>
      <xdr:col>46</xdr:col>
      <xdr:colOff>38100</xdr:colOff>
      <xdr:row>77</xdr:row>
      <xdr:rowOff>27341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43868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0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171388</xdr:rowOff>
    </xdr:from>
    <xdr:to>
      <xdr:col>41</xdr:col>
      <xdr:colOff>101600</xdr:colOff>
      <xdr:row>77</xdr:row>
      <xdr:rowOff>101538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118065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97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60277</xdr:rowOff>
    </xdr:from>
    <xdr:to>
      <xdr:col>36</xdr:col>
      <xdr:colOff>165100</xdr:colOff>
      <xdr:row>76</xdr:row>
      <xdr:rowOff>161877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6954</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86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134079</xdr:rowOff>
    </xdr:from>
    <xdr:to>
      <xdr:col>55</xdr:col>
      <xdr:colOff>0</xdr:colOff>
      <xdr:row>96</xdr:row>
      <xdr:rowOff>147664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93279"/>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108091</xdr:rowOff>
    </xdr:from>
    <xdr:to>
      <xdr:col>50</xdr:col>
      <xdr:colOff>114300</xdr:colOff>
      <xdr:row>96</xdr:row>
      <xdr:rowOff>134079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67291"/>
          <a:ext cx="889000" cy="2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108091</xdr:rowOff>
    </xdr:from>
    <xdr:to>
      <xdr:col>45</xdr:col>
      <xdr:colOff>177800</xdr:colOff>
      <xdr:row>96</xdr:row>
      <xdr:rowOff>156187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67291"/>
          <a:ext cx="889000" cy="4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156187</xdr:rowOff>
    </xdr:from>
    <xdr:to>
      <xdr:col>41</xdr:col>
      <xdr:colOff>50800</xdr:colOff>
      <xdr:row>97</xdr:row>
      <xdr:rowOff>64711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15387"/>
          <a:ext cx="889000" cy="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96864</xdr:rowOff>
    </xdr:from>
    <xdr:to>
      <xdr:col>55</xdr:col>
      <xdr:colOff>50800</xdr:colOff>
      <xdr:row>97</xdr:row>
      <xdr:rowOff>27014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119741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83279</xdr:rowOff>
    </xdr:from>
    <xdr:to>
      <xdr:col>50</xdr:col>
      <xdr:colOff>165100</xdr:colOff>
      <xdr:row>97</xdr:row>
      <xdr:rowOff>13429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29956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1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57291</xdr:rowOff>
    </xdr:from>
    <xdr:to>
      <xdr:col>46</xdr:col>
      <xdr:colOff>38100</xdr:colOff>
      <xdr:row>96</xdr:row>
      <xdr:rowOff>158891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3968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9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105387</xdr:rowOff>
    </xdr:from>
    <xdr:to>
      <xdr:col>41</xdr:col>
      <xdr:colOff>101600</xdr:colOff>
      <xdr:row>97</xdr:row>
      <xdr:rowOff>35537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52064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3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13911</xdr:rowOff>
    </xdr:from>
    <xdr:to>
      <xdr:col>36</xdr:col>
      <xdr:colOff>165100</xdr:colOff>
      <xdr:row>97</xdr:row>
      <xdr:rowOff>115511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132038</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1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164368</xdr:rowOff>
    </xdr:from>
    <xdr:to>
      <xdr:col>85</xdr:col>
      <xdr:colOff>127000</xdr:colOff>
      <xdr:row>38</xdr:row>
      <xdr:rowOff>18825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08018"/>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13517</xdr:rowOff>
    </xdr:from>
    <xdr:to>
      <xdr:col>81</xdr:col>
      <xdr:colOff>50800</xdr:colOff>
      <xdr:row>38</xdr:row>
      <xdr:rowOff>18825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28617"/>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13517</xdr:rowOff>
    </xdr:from>
    <xdr:to>
      <xdr:col>76</xdr:col>
      <xdr:colOff>114300</xdr:colOff>
      <xdr:row>38</xdr:row>
      <xdr:rowOff>24943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28617"/>
          <a:ext cx="889000" cy="1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4687</xdr:rowOff>
    </xdr:from>
    <xdr:to>
      <xdr:col>71</xdr:col>
      <xdr:colOff>177800</xdr:colOff>
      <xdr:row>38</xdr:row>
      <xdr:rowOff>24943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19787"/>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113568</xdr:rowOff>
    </xdr:from>
    <xdr:to>
      <xdr:col>85</xdr:col>
      <xdr:colOff>177800</xdr:colOff>
      <xdr:row>38</xdr:row>
      <xdr:rowOff>43718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136445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139476</xdr:rowOff>
    </xdr:from>
    <xdr:to>
      <xdr:col>81</xdr:col>
      <xdr:colOff>101600</xdr:colOff>
      <xdr:row>38</xdr:row>
      <xdr:rowOff>69625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31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60752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134167</xdr:rowOff>
    </xdr:from>
    <xdr:to>
      <xdr:col>76</xdr:col>
      <xdr:colOff>165100</xdr:colOff>
      <xdr:row>38</xdr:row>
      <xdr:rowOff>64317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7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55444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145593</xdr:rowOff>
    </xdr:from>
    <xdr:to>
      <xdr:col>72</xdr:col>
      <xdr:colOff>38100</xdr:colOff>
      <xdr:row>38</xdr:row>
      <xdr:rowOff>75743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66870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125337</xdr:rowOff>
    </xdr:from>
    <xdr:to>
      <xdr:col>67</xdr:col>
      <xdr:colOff>101600</xdr:colOff>
      <xdr:row>38</xdr:row>
      <xdr:rowOff>55487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72014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58497</xdr:rowOff>
    </xdr:from>
    <xdr:to>
      <xdr:col>85</xdr:col>
      <xdr:colOff>127000</xdr:colOff>
      <xdr:row>57</xdr:row>
      <xdr:rowOff>127458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31147"/>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127458</xdr:rowOff>
    </xdr:from>
    <xdr:to>
      <xdr:col>81</xdr:col>
      <xdr:colOff>50800</xdr:colOff>
      <xdr:row>57</xdr:row>
      <xdr:rowOff>132345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00108"/>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132345</xdr:rowOff>
    </xdr:from>
    <xdr:to>
      <xdr:col>76</xdr:col>
      <xdr:colOff>114300</xdr:colOff>
      <xdr:row>57</xdr:row>
      <xdr:rowOff>163293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4995"/>
          <a:ext cx="8890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163293</xdr:rowOff>
    </xdr:from>
    <xdr:to>
      <xdr:col>71</xdr:col>
      <xdr:colOff>177800</xdr:colOff>
      <xdr:row>57</xdr:row>
      <xdr:rowOff>164989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35943"/>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7697</xdr:rowOff>
    </xdr:from>
    <xdr:to>
      <xdr:col>85</xdr:col>
      <xdr:colOff>177800</xdr:colOff>
      <xdr:row>57</xdr:row>
      <xdr:rowOff>109297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30574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3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76658</xdr:rowOff>
    </xdr:from>
    <xdr:to>
      <xdr:col>81</xdr:col>
      <xdr:colOff>101600</xdr:colOff>
      <xdr:row>58</xdr:row>
      <xdr:rowOff>6808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169385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94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81545</xdr:rowOff>
    </xdr:from>
    <xdr:to>
      <xdr:col>76</xdr:col>
      <xdr:colOff>165100</xdr:colOff>
      <xdr:row>58</xdr:row>
      <xdr:rowOff>11695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2822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4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112493</xdr:rowOff>
    </xdr:from>
    <xdr:to>
      <xdr:col>72</xdr:col>
      <xdr:colOff>38100</xdr:colOff>
      <xdr:row>58</xdr:row>
      <xdr:rowOff>42643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33770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9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114189</xdr:rowOff>
    </xdr:from>
    <xdr:to>
      <xdr:col>67</xdr:col>
      <xdr:colOff>101600</xdr:colOff>
      <xdr:row>58</xdr:row>
      <xdr:rowOff>44339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35466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7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38988</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3538"/>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159638</xdr:rowOff>
    </xdr:from>
    <xdr:to>
      <xdr:col>67</xdr:col>
      <xdr:colOff>101600</xdr:colOff>
      <xdr:row>79</xdr:row>
      <xdr:rowOff>89788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80915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110148</xdr:rowOff>
    </xdr:from>
    <xdr:to>
      <xdr:col>85</xdr:col>
      <xdr:colOff>127000</xdr:colOff>
      <xdr:row>96</xdr:row>
      <xdr:rowOff>128279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69348"/>
          <a:ext cx="838200" cy="1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128279</xdr:rowOff>
    </xdr:from>
    <xdr:to>
      <xdr:col>81</xdr:col>
      <xdr:colOff>50800</xdr:colOff>
      <xdr:row>96</xdr:row>
      <xdr:rowOff>156657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87479"/>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156657</xdr:rowOff>
    </xdr:from>
    <xdr:to>
      <xdr:col>76</xdr:col>
      <xdr:colOff>114300</xdr:colOff>
      <xdr:row>97</xdr:row>
      <xdr:rowOff>30781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15857"/>
          <a:ext cx="889000" cy="4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30781</xdr:rowOff>
    </xdr:from>
    <xdr:to>
      <xdr:col>71</xdr:col>
      <xdr:colOff>177800</xdr:colOff>
      <xdr:row>97</xdr:row>
      <xdr:rowOff>51670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61431"/>
          <a:ext cx="8890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59348</xdr:rowOff>
    </xdr:from>
    <xdr:to>
      <xdr:col>85</xdr:col>
      <xdr:colOff>177800</xdr:colOff>
      <xdr:row>96</xdr:row>
      <xdr:rowOff>160948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82225</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6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77479</xdr:rowOff>
    </xdr:from>
    <xdr:to>
      <xdr:col>81</xdr:col>
      <xdr:colOff>101600</xdr:colOff>
      <xdr:row>97</xdr:row>
      <xdr:rowOff>7629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24156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105857</xdr:rowOff>
    </xdr:from>
    <xdr:to>
      <xdr:col>76</xdr:col>
      <xdr:colOff>165100</xdr:colOff>
      <xdr:row>97</xdr:row>
      <xdr:rowOff>36007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52534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4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151431</xdr:rowOff>
    </xdr:from>
    <xdr:to>
      <xdr:col>72</xdr:col>
      <xdr:colOff>38100</xdr:colOff>
      <xdr:row>97</xdr:row>
      <xdr:rowOff>81581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98108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8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870</xdr:rowOff>
    </xdr:from>
    <xdr:to>
      <xdr:col>67</xdr:col>
      <xdr:colOff>101600</xdr:colOff>
      <xdr:row>97</xdr:row>
      <xdr:rowOff>102470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118997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住民一人当たりのコストを分析すると、農林水産業費及び商工費が類似団体平均値を大きく上回っているが、これは、基幹産業である農業・林業の振興に伴う施策のほか、各種コロナ対策や特用林産物栽培研究所の運営によるものである。また、民生費については、障害者支援施設や生活支援ハウスの運営により上回っているものと推察する。公債費については、近年の大型事業に伴う公債費の増加によるもので、新規借入の抑制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地方交付税が増加傾向であることに伴い、財政調整基金残高も増加傾向に転じている。</a:t>
          </a:r>
        </a:p>
        <a:p>
          <a:r>
            <a:rPr kumimoji="1" lang="ja-JP" altLang="en-US" sz="1400">
              <a:latin typeface="ＭＳ ゴシック" pitchFamily="49" charset="-128"/>
              <a:ea typeface="ＭＳ ゴシック" pitchFamily="49" charset="-128"/>
            </a:rPr>
            <a:t>　人件費、扶助費、公債費など経常経費に充当する一般財源の増加が見込まれることから、各施設の経営改善や事業の取捨選択を行い、持続可能な財政運営を行う必要がある。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全会計ともに赤字は発生していない。</a:t>
          </a:r>
        </a:p>
        <a:p>
          <a:r>
            <a:rPr kumimoji="1" lang="ja-JP" altLang="en-US" sz="1400">
              <a:latin typeface="ＭＳ ゴシック" pitchFamily="49" charset="-128"/>
              <a:ea typeface="ＭＳ ゴシック" pitchFamily="49" charset="-128"/>
            </a:rPr>
            <a:t>　今後も、実質赤字比率、連結実質赤字比率ともに赤字に陥ることはないが、会計によっては、一般会計からの補助金や繰出金が増加傾向にある会計もあることから、使用料や保険料の見直しなども視野に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過疎対策事業債など地方交付税補填がある有利な起債の借入を中心に行っていたことにより、実質公債費比率（分子）はある程度抑えられていたが、近年続いた大型事業に伴う町債の償還が始まり、今後も増加していくことが見込まれるため、新規借入の抑制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北海道下川町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近年続いた大型事業や経常経費の増加などにより、地方債残高が増加傾向にあったが、地方債発行額の抑制により、平成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年度から減少傾向に転じている。</a:t>
          </a:r>
        </a:p>
        <a:p>
          <a:r>
            <a:rPr kumimoji="1" lang="ja-JP" altLang="en-US" sz="1400">
              <a:latin typeface="ＭＳ ゴシック" pitchFamily="49" charset="-128"/>
              <a:ea typeface="ＭＳ ゴシック" pitchFamily="49" charset="-128"/>
            </a:rPr>
            <a:t>　今後も早期健全化基準（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％）に達する状況までには至らないが、持続可能な財政を堅持していくため、基金の確保や新規借入の抑制など対策を講じていく必要がある。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北海道下川町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年度にかけて、財政調整積立基金に決算積立等で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百万円、特定目的基金にふるさと納税等で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百万円を積み立てた一方、財政調整積立基金から財源調整として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　　　　　　　：　総合計画に基づく事業等の財源に充当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木質バイオマス削減効果活用基金　：　子育て支援事業及び木質バイオマスボイラー更新等に要する経費に充当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木質原料製造施設基金　　　　　　：　下川町木質原料製造施設の整備に要する経費に充当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森林づくり基金　　　　　　　　　：　町有林の整備に要する経費に充当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　　　　　　　　　：　青少年の健全育成及び青少年の図書購入に要する経費に充当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　　　　　　　：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年度に、総合計画に基づく事業等に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百万円を充当した一方で、ふるさと納税等で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百万円を積み立てたことによる減少。令和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基金をふるさとづくり基金に統合している。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木質バイオマス削減効果活用基金　：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年度にかけて、子育て支援に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百万円を充当した一方で、木質ボイラーによる燃料費の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削減効果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木質原料製造施設基金　　　　　　：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年度にかけて、木質原料製造施設の運営に係る指定管理者納付金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を積み立てた一方で、木質原料製造施設運営事業に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百万円充当したことに伴う減少。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　　　　　　　　　：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年度に、青少年育成事業等に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百万円を充当した一方で、ふるさと納税等で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基金を青少年育成基金に統合している。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森林づくり基金　　　　　　　　　：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年度にかけて、町有林整備事業に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百万円を充当した一方で、ふるさと納税等で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努めることとしている。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年度にかけて、公共施設老朽化への対応、施設管理・運営経費などの経常経費、公営企業等の経営状況を反映した繰出金への対応などに伴い、財源調整として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百万円を充当した一方、決算積立金等として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百万円を積み立てたことに伴い増加した。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年度地方交付税に措置された臨時財政対策債償還基金費の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百万円を積み立てたことに伴い増加した。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期下川町総合計画で定める財政運営基準に基づき、基礎的財政収支の黒字化を図り、基金全体で残高を標準財政規模の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3,027
3,001
644.20
6,093,600
5,857,349
235,801
3,302,524
5,697,192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有形固定資産減価償却率は、資産の減価償却がどの程度進んでいるかを指標化することにより、その資産の経年の程度を把握することができるもので、類似団体より高い水準にあります。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年度にはそれぞれの公共施設等について個別施設計画を策定しており、計画に基づき、老朽化した施設の更新や長寿命化、廃止・除却など、適切に維持管理を進めていきます。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300220" y="5241925"/>
          <a:ext cx="1270" cy="13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352925" y="657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213225" y="65696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352925" y="502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213225" y="5241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352925" y="592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251325" y="6075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616325" y="6032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930525" y="5992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244725" y="59705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58925" y="5936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77924</xdr:rowOff>
    </xdr:from>
    <xdr:to>
      <xdr:col>23</xdr:col>
      <xdr:colOff>136525</xdr:colOff>
      <xdr:row>35</xdr:row>
      <xdr:rowOff>8074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251325" y="64850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164301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352925" y="640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25491</xdr:rowOff>
    </xdr:from>
    <xdr:to>
      <xdr:col>19</xdr:col>
      <xdr:colOff>187325</xdr:colOff>
      <xdr:row>34</xdr:row>
      <xdr:rowOff>127091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616325" y="64326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76291</xdr:rowOff>
    </xdr:from>
    <xdr:to>
      <xdr:col>23</xdr:col>
      <xdr:colOff>85725</xdr:colOff>
      <xdr:row>34</xdr:row>
      <xdr:rowOff>128724</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667125" y="6483441"/>
          <a:ext cx="635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67401</xdr:rowOff>
    </xdr:from>
    <xdr:to>
      <xdr:col>15</xdr:col>
      <xdr:colOff>187325</xdr:colOff>
      <xdr:row>33</xdr:row>
      <xdr:rowOff>169001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930525" y="630945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118201</xdr:rowOff>
    </xdr:from>
    <xdr:to>
      <xdr:col>19</xdr:col>
      <xdr:colOff>136525</xdr:colOff>
      <xdr:row>34</xdr:row>
      <xdr:rowOff>76291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81325" y="6360251"/>
          <a:ext cx="6858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152491</xdr:rowOff>
    </xdr:from>
    <xdr:to>
      <xdr:col>11</xdr:col>
      <xdr:colOff>187325</xdr:colOff>
      <xdr:row>33</xdr:row>
      <xdr:rowOff>82641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244725" y="62294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31841</xdr:rowOff>
    </xdr:from>
    <xdr:to>
      <xdr:col>15</xdr:col>
      <xdr:colOff>136525</xdr:colOff>
      <xdr:row>33</xdr:row>
      <xdr:rowOff>118201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95525" y="6273891"/>
          <a:ext cx="6858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5715</xdr:rowOff>
    </xdr:from>
    <xdr:to>
      <xdr:col>7</xdr:col>
      <xdr:colOff>187325</xdr:colOff>
      <xdr:row>33</xdr:row>
      <xdr:rowOff>107315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58925" y="6247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31841</xdr:rowOff>
    </xdr:from>
    <xdr:to>
      <xdr:col>11</xdr:col>
      <xdr:colOff>136525</xdr:colOff>
      <xdr:row>33</xdr:row>
      <xdr:rowOff>56515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609725" y="6273891"/>
          <a:ext cx="6858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470919" y="581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97819" y="5773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112019"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426219"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118218</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470919" y="6525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160128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97819" y="64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73768</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112019" y="631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98442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426219"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債務償還（将来負担額－充当可能財源）に充当できる一般財源（＝償還充当限度額）に対する実質債務の比率です。</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に実施された幼児センター建設事業に係る既発債の発行が終了し、将来負担額が減少しているものの、類似団体と比較して職員数が多く、人件費が高い水準にあるため、債務償還比率も類似団体と比べると高くなっております。新規借入の抑制など、将来負担額の減少に努めま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323570" y="5169958"/>
          <a:ext cx="1269" cy="131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376275" y="64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255625" y="6480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376275" y="5324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93725" y="5466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639675" y="5487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9538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2680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5822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85206</xdr:rowOff>
    </xdr:from>
    <xdr:to>
      <xdr:col>76</xdr:col>
      <xdr:colOff>73025</xdr:colOff>
      <xdr:row>31</xdr:row>
      <xdr:rowOff>15356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93725" y="58319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63633</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376275" y="581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61997</xdr:rowOff>
    </xdr:from>
    <xdr:to>
      <xdr:col>72</xdr:col>
      <xdr:colOff>123825</xdr:colOff>
      <xdr:row>30</xdr:row>
      <xdr:rowOff>163597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639675" y="58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112797</xdr:rowOff>
    </xdr:from>
    <xdr:to>
      <xdr:col>76</xdr:col>
      <xdr:colOff>22225</xdr:colOff>
      <xdr:row>30</xdr:row>
      <xdr:rowOff>136006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690475" y="5859547"/>
          <a:ext cx="635000" cy="2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91514</xdr:rowOff>
    </xdr:from>
    <xdr:to>
      <xdr:col>68</xdr:col>
      <xdr:colOff>123825</xdr:colOff>
      <xdr:row>32</xdr:row>
      <xdr:rowOff>21664</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953875" y="6003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112797</xdr:rowOff>
    </xdr:from>
    <xdr:to>
      <xdr:col>72</xdr:col>
      <xdr:colOff>73025</xdr:colOff>
      <xdr:row>31</xdr:row>
      <xdr:rowOff>142314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004675" y="5859547"/>
          <a:ext cx="685800" cy="19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152157</xdr:rowOff>
    </xdr:from>
    <xdr:to>
      <xdr:col>64</xdr:col>
      <xdr:colOff>123825</xdr:colOff>
      <xdr:row>33</xdr:row>
      <xdr:rowOff>82307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268075" y="62291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142314</xdr:rowOff>
    </xdr:from>
    <xdr:to>
      <xdr:col>68</xdr:col>
      <xdr:colOff>73025</xdr:colOff>
      <xdr:row>33</xdr:row>
      <xdr:rowOff>31507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318875" y="6054164"/>
          <a:ext cx="685800" cy="2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106828</xdr:rowOff>
    </xdr:from>
    <xdr:to>
      <xdr:col>60</xdr:col>
      <xdr:colOff>123825</xdr:colOff>
      <xdr:row>34</xdr:row>
      <xdr:rowOff>36978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582275" y="6348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31507</xdr:rowOff>
    </xdr:from>
    <xdr:to>
      <xdr:col>64</xdr:col>
      <xdr:colOff>73025</xdr:colOff>
      <xdr:row>33</xdr:row>
      <xdr:rowOff>157628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633075" y="6273557"/>
          <a:ext cx="685800" cy="12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461952" y="52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788852" y="54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103052" y="54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417252" y="53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154724</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461952" y="59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12791</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788852" y="608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73434</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1103052" y="63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28105</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417252" y="64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3,027
3,001
644.20
6,093,600
5,857,349
235,801
3,302,524
5,697,192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16400" y="6437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127500" y="645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84550" y="6436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717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84250" y="63675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59690</xdr:rowOff>
    </xdr:from>
    <xdr:to>
      <xdr:col>24</xdr:col>
      <xdr:colOff>114300</xdr:colOff>
      <xdr:row>33</xdr:row>
      <xdr:rowOff>161290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127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146067</xdr:rowOff>
    </xdr:from>
    <xdr:ext cx="340478"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216400" y="543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131536</xdr:rowOff>
    </xdr:from>
    <xdr:to>
      <xdr:col>20</xdr:col>
      <xdr:colOff>38100</xdr:colOff>
      <xdr:row>34</xdr:row>
      <xdr:rowOff>61686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84550" y="5586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110490</xdr:rowOff>
    </xdr:from>
    <xdr:to>
      <xdr:col>24</xdr:col>
      <xdr:colOff>63500</xdr:colOff>
      <xdr:row>34</xdr:row>
      <xdr:rowOff>10886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3429000" y="5565140"/>
          <a:ext cx="7493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98878</xdr:rowOff>
    </xdr:from>
    <xdr:to>
      <xdr:col>15</xdr:col>
      <xdr:colOff>101600</xdr:colOff>
      <xdr:row>34</xdr:row>
      <xdr:rowOff>29028</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71750" y="5553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149678</xdr:rowOff>
    </xdr:from>
    <xdr:to>
      <xdr:col>19</xdr:col>
      <xdr:colOff>177800</xdr:colOff>
      <xdr:row>34</xdr:row>
      <xdr:rowOff>10886</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622550" y="5604328"/>
          <a:ext cx="80645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76019</xdr:rowOff>
    </xdr:from>
    <xdr:to>
      <xdr:col>10</xdr:col>
      <xdr:colOff>165100</xdr:colOff>
      <xdr:row>34</xdr:row>
      <xdr:rowOff>6169</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78000" y="55306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126819</xdr:rowOff>
    </xdr:from>
    <xdr:to>
      <xdr:col>15</xdr:col>
      <xdr:colOff>50800</xdr:colOff>
      <xdr:row>33</xdr:row>
      <xdr:rowOff>149678</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828800" y="5581469"/>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54792</xdr:rowOff>
    </xdr:from>
    <xdr:to>
      <xdr:col>6</xdr:col>
      <xdr:colOff>38100</xdr:colOff>
      <xdr:row>33</xdr:row>
      <xdr:rowOff>156392</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84250" y="55094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105592</xdr:rowOff>
    </xdr:from>
    <xdr:to>
      <xdr:col>10</xdr:col>
      <xdr:colOff>114300</xdr:colOff>
      <xdr:row>33</xdr:row>
      <xdr:rowOff>126819</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28700" y="5560242"/>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239144" y="652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439044"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4529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51544"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78213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239144" y="536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45555</xdr:rowOff>
    </xdr:from>
    <xdr:ext cx="340478"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471361" y="5335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22696</xdr:rowOff>
    </xdr:from>
    <xdr:ext cx="340478"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77611" y="5312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1469</xdr:rowOff>
    </xdr:from>
    <xdr:ext cx="340478"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64811" y="5291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429115" y="5472208"/>
          <a:ext cx="0" cy="150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467850" y="69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359900" y="6978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467850" y="526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359900" y="5472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467850" y="6744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398000" y="676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36000" y="6771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42250" y="6773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029450" y="677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23570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110999</xdr:rowOff>
    </xdr:from>
    <xdr:to>
      <xdr:col>55</xdr:col>
      <xdr:colOff>50800</xdr:colOff>
      <xdr:row>41</xdr:row>
      <xdr:rowOff>41149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398000" y="67213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133876</xdr:rowOff>
    </xdr:from>
    <xdr:ext cx="599010"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467850" y="657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124237</xdr:rowOff>
    </xdr:from>
    <xdr:to>
      <xdr:col>50</xdr:col>
      <xdr:colOff>165100</xdr:colOff>
      <xdr:row>41</xdr:row>
      <xdr:rowOff>54387</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36000" y="6734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161799</xdr:rowOff>
    </xdr:from>
    <xdr:to>
      <xdr:col>55</xdr:col>
      <xdr:colOff>0</xdr:colOff>
      <xdr:row>41</xdr:row>
      <xdr:rowOff>3587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686800" y="6772149"/>
          <a:ext cx="74295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129925</xdr:rowOff>
    </xdr:from>
    <xdr:to>
      <xdr:col>46</xdr:col>
      <xdr:colOff>38100</xdr:colOff>
      <xdr:row>41</xdr:row>
      <xdr:rowOff>60075</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42250" y="67402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3587</xdr:rowOff>
    </xdr:from>
    <xdr:to>
      <xdr:col>50</xdr:col>
      <xdr:colOff>114300</xdr:colOff>
      <xdr:row>41</xdr:row>
      <xdr:rowOff>9275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86700" y="6779037"/>
          <a:ext cx="8001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134210</xdr:rowOff>
    </xdr:from>
    <xdr:to>
      <xdr:col>41</xdr:col>
      <xdr:colOff>101600</xdr:colOff>
      <xdr:row>41</xdr:row>
      <xdr:rowOff>64360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029450" y="6744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9275</xdr:rowOff>
    </xdr:from>
    <xdr:to>
      <xdr:col>45</xdr:col>
      <xdr:colOff>177800</xdr:colOff>
      <xdr:row>41</xdr:row>
      <xdr:rowOff>13560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080250" y="6784725"/>
          <a:ext cx="80645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137216</xdr:rowOff>
    </xdr:from>
    <xdr:to>
      <xdr:col>36</xdr:col>
      <xdr:colOff>165100</xdr:colOff>
      <xdr:row>41</xdr:row>
      <xdr:rowOff>67366</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235700" y="67475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13560</xdr:rowOff>
    </xdr:from>
    <xdr:to>
      <xdr:col>41</xdr:col>
      <xdr:colOff>50800</xdr:colOff>
      <xdr:row>41</xdr:row>
      <xdr:rowOff>16566</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286500" y="6789010"/>
          <a:ext cx="79375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425961" y="68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644911" y="68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851161" y="686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038361" y="68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70914</xdr:rowOff>
    </xdr:from>
    <xdr:ext cx="599010"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399994" y="651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76602</xdr:rowOff>
    </xdr:from>
    <xdr:ext cx="599010"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612594" y="652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80887</xdr:rowOff>
    </xdr:from>
    <xdr:ext cx="599010"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818844" y="65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83893</xdr:rowOff>
    </xdr:from>
    <xdr:ext cx="599010"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006044" y="652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177665" y="924360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216400" y="1063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108450" y="10633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21640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1084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2164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84550" y="10036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7175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780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842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112485</xdr:rowOff>
    </xdr:from>
    <xdr:to>
      <xdr:col>24</xdr:col>
      <xdr:colOff>114300</xdr:colOff>
      <xdr:row>56</xdr:row>
      <xdr:rowOff>42635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127500" y="9199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58981</xdr:rowOff>
    </xdr:from>
    <xdr:ext cx="340478"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216400" y="91458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83094</xdr:rowOff>
    </xdr:from>
    <xdr:to>
      <xdr:col>20</xdr:col>
      <xdr:colOff>38100</xdr:colOff>
      <xdr:row>56</xdr:row>
      <xdr:rowOff>13244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84550" y="91699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133894</xdr:rowOff>
    </xdr:from>
    <xdr:to>
      <xdr:col>24</xdr:col>
      <xdr:colOff>63500</xdr:colOff>
      <xdr:row>55</xdr:row>
      <xdr:rowOff>163285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429000" y="9220744"/>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58601</xdr:rowOff>
    </xdr:from>
    <xdr:to>
      <xdr:col>15</xdr:col>
      <xdr:colOff>101600</xdr:colOff>
      <xdr:row>55</xdr:row>
      <xdr:rowOff>160201</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71750" y="91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109401</xdr:rowOff>
    </xdr:from>
    <xdr:to>
      <xdr:col>19</xdr:col>
      <xdr:colOff>177800</xdr:colOff>
      <xdr:row>55</xdr:row>
      <xdr:rowOff>133894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622550" y="9196251"/>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39007</xdr:rowOff>
    </xdr:from>
    <xdr:to>
      <xdr:col>10</xdr:col>
      <xdr:colOff>165100</xdr:colOff>
      <xdr:row>55</xdr:row>
      <xdr:rowOff>140607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78000" y="912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89807</xdr:rowOff>
    </xdr:from>
    <xdr:to>
      <xdr:col>15</xdr:col>
      <xdr:colOff>50800</xdr:colOff>
      <xdr:row>55</xdr:row>
      <xdr:rowOff>109401</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828800" y="9176657"/>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29210</xdr:rowOff>
    </xdr:from>
    <xdr:to>
      <xdr:col>6</xdr:col>
      <xdr:colOff>38100</xdr:colOff>
      <xdr:row>55</xdr:row>
      <xdr:rowOff>130810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84250" y="9116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80010</xdr:rowOff>
    </xdr:from>
    <xdr:to>
      <xdr:col>10</xdr:col>
      <xdr:colOff>114300</xdr:colOff>
      <xdr:row>55</xdr:row>
      <xdr:rowOff>89807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28700" y="9166860"/>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239144" y="1012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4390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4529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515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29771</xdr:rowOff>
    </xdr:from>
    <xdr:ext cx="340478"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258761" y="8951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5278</xdr:rowOff>
    </xdr:from>
    <xdr:ext cx="340478"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471361" y="89270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157134</xdr:rowOff>
    </xdr:from>
    <xdr:ext cx="340478"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77611" y="8913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147337</xdr:rowOff>
    </xdr:from>
    <xdr:ext cx="340478"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64811" y="89039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429115" y="9190062"/>
          <a:ext cx="0" cy="138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467850" y="10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359900" y="10571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467850" y="8971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359900" y="9190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467850" y="10119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398000" y="10261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36000" y="102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42250" y="10280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029450" y="102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23570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100192</xdr:rowOff>
    </xdr:from>
    <xdr:to>
      <xdr:col>55</xdr:col>
      <xdr:colOff>50800</xdr:colOff>
      <xdr:row>64</xdr:row>
      <xdr:rowOff>30342</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398000" y="10507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15119</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467850" y="104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101820</xdr:rowOff>
    </xdr:from>
    <xdr:to>
      <xdr:col>50</xdr:col>
      <xdr:colOff>165100</xdr:colOff>
      <xdr:row>64</xdr:row>
      <xdr:rowOff>31970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36000" y="10509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150992</xdr:rowOff>
    </xdr:from>
    <xdr:to>
      <xdr:col>55</xdr:col>
      <xdr:colOff>0</xdr:colOff>
      <xdr:row>63</xdr:row>
      <xdr:rowOff>152620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686800" y="10558642"/>
          <a:ext cx="74295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104838</xdr:rowOff>
    </xdr:from>
    <xdr:to>
      <xdr:col>46</xdr:col>
      <xdr:colOff>38100</xdr:colOff>
      <xdr:row>64</xdr:row>
      <xdr:rowOff>34988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42250" y="105124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152620</xdr:rowOff>
    </xdr:from>
    <xdr:to>
      <xdr:col>50</xdr:col>
      <xdr:colOff>114300</xdr:colOff>
      <xdr:row>63</xdr:row>
      <xdr:rowOff>155638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86700" y="10560270"/>
          <a:ext cx="8001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108279</xdr:rowOff>
    </xdr:from>
    <xdr:to>
      <xdr:col>41</xdr:col>
      <xdr:colOff>101600</xdr:colOff>
      <xdr:row>64</xdr:row>
      <xdr:rowOff>38429</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029450" y="105159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155638</xdr:rowOff>
    </xdr:from>
    <xdr:to>
      <xdr:col>45</xdr:col>
      <xdr:colOff>177800</xdr:colOff>
      <xdr:row>63</xdr:row>
      <xdr:rowOff>159079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080250" y="10563288"/>
          <a:ext cx="80645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110771</xdr:rowOff>
    </xdr:from>
    <xdr:to>
      <xdr:col>36</xdr:col>
      <xdr:colOff>165100</xdr:colOff>
      <xdr:row>64</xdr:row>
      <xdr:rowOff>40921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235700" y="105184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159079</xdr:rowOff>
    </xdr:from>
    <xdr:to>
      <xdr:col>41</xdr:col>
      <xdr:colOff>50800</xdr:colOff>
      <xdr:row>63</xdr:row>
      <xdr:rowOff>161571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286500" y="10566729"/>
          <a:ext cx="79375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367105" y="10060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7005" y="100687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73255" y="10035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979505" y="10079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23097</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25961" y="1059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26115</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644911" y="1059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29556</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851161" y="106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32048</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038361" y="106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177665" y="127979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216400" y="143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108450" y="14355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216400" y="12579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216400" y="1355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127500" y="13706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84550" y="136984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7175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7800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84250" y="13683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127500" y="13848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117583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216400" y="13827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84550" y="138553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18506</xdr:rowOff>
    </xdr:from>
    <xdr:to>
      <xdr:col>24</xdr:col>
      <xdr:colOff>63500</xdr:colOff>
      <xdr:row>84</xdr:row>
      <xdr:rowOff>25037</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429000" y="13893256"/>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71750" y="13834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25037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622550" y="13878561"/>
          <a:ext cx="80645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116295</xdr:rowOff>
    </xdr:from>
    <xdr:to>
      <xdr:col>10</xdr:col>
      <xdr:colOff>165100</xdr:colOff>
      <xdr:row>84</xdr:row>
      <xdr:rowOff>46445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78000" y="13825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167095</xdr:rowOff>
    </xdr:from>
    <xdr:to>
      <xdr:col>15</xdr:col>
      <xdr:colOff>50800</xdr:colOff>
      <xdr:row>84</xdr:row>
      <xdr:rowOff>3811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828800" y="13876745"/>
          <a:ext cx="79375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29755</xdr:rowOff>
    </xdr:from>
    <xdr:to>
      <xdr:col>6</xdr:col>
      <xdr:colOff>38100</xdr:colOff>
      <xdr:row>84</xdr:row>
      <xdr:rowOff>131355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84250" y="13904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167095</xdr:rowOff>
    </xdr:from>
    <xdr:to>
      <xdr:col>10</xdr:col>
      <xdr:colOff>114300</xdr:colOff>
      <xdr:row>84</xdr:row>
      <xdr:rowOff>80555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28700" y="13876745"/>
          <a:ext cx="800100" cy="7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239144"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439044" y="1347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45294" y="1345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51544" y="13465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66964</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239144"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439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37572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45294" y="139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122482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51544" y="1399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429115" y="12890464"/>
          <a:ext cx="0" cy="1464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467850" y="143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359900" y="14355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467850" y="126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359900" y="12890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467850" y="13808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398000" y="13830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36000" y="13846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42250" y="1381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029450" y="13822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235700" y="13850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88973</xdr:rowOff>
    </xdr:from>
    <xdr:to>
      <xdr:col>55</xdr:col>
      <xdr:colOff>50800</xdr:colOff>
      <xdr:row>81</xdr:row>
      <xdr:rowOff>19123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398000" y="133033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111850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467850" y="1316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63500</xdr:rowOff>
    </xdr:from>
    <xdr:to>
      <xdr:col>50</xdr:col>
      <xdr:colOff>165100</xdr:colOff>
      <xdr:row>80</xdr:row>
      <xdr:rowOff>165100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36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114300</xdr:rowOff>
    </xdr:from>
    <xdr:to>
      <xdr:col>55</xdr:col>
      <xdr:colOff>0</xdr:colOff>
      <xdr:row>80</xdr:row>
      <xdr:rowOff>139773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686800" y="13328650"/>
          <a:ext cx="74295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86142</xdr:rowOff>
    </xdr:from>
    <xdr:to>
      <xdr:col>46</xdr:col>
      <xdr:colOff>38100</xdr:colOff>
      <xdr:row>81</xdr:row>
      <xdr:rowOff>16292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42250" y="133004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114300</xdr:rowOff>
    </xdr:from>
    <xdr:to>
      <xdr:col>50</xdr:col>
      <xdr:colOff>114300</xdr:colOff>
      <xdr:row>80</xdr:row>
      <xdr:rowOff>136942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86700" y="13328650"/>
          <a:ext cx="8001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108348</xdr:rowOff>
    </xdr:from>
    <xdr:to>
      <xdr:col>41</xdr:col>
      <xdr:colOff>101600</xdr:colOff>
      <xdr:row>81</xdr:row>
      <xdr:rowOff>38498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029450" y="133226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136942</xdr:rowOff>
    </xdr:from>
    <xdr:to>
      <xdr:col>45</xdr:col>
      <xdr:colOff>177800</xdr:colOff>
      <xdr:row>80</xdr:row>
      <xdr:rowOff>159148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080250" y="13351292"/>
          <a:ext cx="80645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146014</xdr:rowOff>
    </xdr:from>
    <xdr:to>
      <xdr:col>36</xdr:col>
      <xdr:colOff>165100</xdr:colOff>
      <xdr:row>81</xdr:row>
      <xdr:rowOff>76164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235700" y="13360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159148</xdr:rowOff>
    </xdr:from>
    <xdr:to>
      <xdr:col>41</xdr:col>
      <xdr:colOff>50800</xdr:colOff>
      <xdr:row>81</xdr:row>
      <xdr:rowOff>25364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286500" y="13373498"/>
          <a:ext cx="793750" cy="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458277" y="139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677227" y="139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864427" y="1390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070677" y="139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10177</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45827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32819</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677227" y="1308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55025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864427" y="1310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92691</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070677" y="131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4699614" y="5601063"/>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4738350" y="5382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4611350" y="5601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4738350" y="624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649450" y="6262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887450" y="623678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3093700" y="621556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299950" y="625311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1487150" y="6249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649450" y="59753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4738350"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887450" y="59490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36</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938250" y="5993493"/>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093700" y="5916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10886</xdr:rowOff>
    </xdr:from>
    <xdr:to>
      <xdr:col>81</xdr:col>
      <xdr:colOff>50800</xdr:colOff>
      <xdr:row>36</xdr:row>
      <xdr:rowOff>43543</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144500" y="5960836"/>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66222</xdr:rowOff>
    </xdr:from>
    <xdr:to>
      <xdr:col>72</xdr:col>
      <xdr:colOff>38100</xdr:colOff>
      <xdr:row>35</xdr:row>
      <xdr:rowOff>167822</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299950" y="58510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117022</xdr:rowOff>
    </xdr:from>
    <xdr:to>
      <xdr:col>76</xdr:col>
      <xdr:colOff>114300</xdr:colOff>
      <xdr:row>36</xdr:row>
      <xdr:rowOff>10886</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344400" y="5901872"/>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66222</xdr:rowOff>
    </xdr:from>
    <xdr:to>
      <xdr:col>67</xdr:col>
      <xdr:colOff>101600</xdr:colOff>
      <xdr:row>35</xdr:row>
      <xdr:rowOff>167822</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148715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117022</xdr:rowOff>
    </xdr:from>
    <xdr:to>
      <xdr:col>71</xdr:col>
      <xdr:colOff>177800</xdr:colOff>
      <xdr:row>35</xdr:row>
      <xdr:rowOff>117022</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1537950" y="590187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742044" y="632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960994" y="630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167244" y="6339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354444" y="633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110870</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742044"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960994" y="56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12899</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167244"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12899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1354444"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19951064" y="5484673"/>
          <a:ext cx="0" cy="13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19989800" y="686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9881850" y="68649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19989800" y="52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9881850" y="54846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19989800" y="6318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900900" y="646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157950" y="64756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34515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7551400" y="64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6757650" y="6501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111811</xdr:rowOff>
    </xdr:from>
    <xdr:to>
      <xdr:col>116</xdr:col>
      <xdr:colOff>114300</xdr:colOff>
      <xdr:row>40</xdr:row>
      <xdr:rowOff>41961</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900900" y="6557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90238</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19989800" y="65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119126</xdr:rowOff>
    </xdr:from>
    <xdr:to>
      <xdr:col>112</xdr:col>
      <xdr:colOff>38100</xdr:colOff>
      <xdr:row>40</xdr:row>
      <xdr:rowOff>49276</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157950" y="65643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162611</xdr:rowOff>
    </xdr:from>
    <xdr:to>
      <xdr:col>116</xdr:col>
      <xdr:colOff>63500</xdr:colOff>
      <xdr:row>39</xdr:row>
      <xdr:rowOff>169926</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202400" y="6607861"/>
          <a:ext cx="7493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34515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169926</xdr:rowOff>
    </xdr:from>
    <xdr:to>
      <xdr:col>111</xdr:col>
      <xdr:colOff>177800</xdr:colOff>
      <xdr:row>40</xdr:row>
      <xdr:rowOff>7620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395950" y="6608826"/>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133756</xdr:rowOff>
    </xdr:from>
    <xdr:to>
      <xdr:col>102</xdr:col>
      <xdr:colOff>165100</xdr:colOff>
      <xdr:row>40</xdr:row>
      <xdr:rowOff>63906</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7551400" y="6579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13106</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7602200" y="6617970"/>
          <a:ext cx="79375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138329</xdr:rowOff>
    </xdr:from>
    <xdr:to>
      <xdr:col>98</xdr:col>
      <xdr:colOff>38100</xdr:colOff>
      <xdr:row>40</xdr:row>
      <xdr:rowOff>68479</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6757650" y="65835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xdr:rowOff>
    </xdr:from>
    <xdr:to>
      <xdr:col>102</xdr:col>
      <xdr:colOff>114300</xdr:colOff>
      <xdr:row>40</xdr:row>
      <xdr:rowOff>17679</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802100" y="6623456"/>
          <a:ext cx="8001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980227" y="626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1801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7386377" y="62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6592627" y="62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40403</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980227"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1801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55033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7386377" y="66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59606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6592627" y="66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4699614" y="909828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473835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46113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4738350" y="978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4649450" y="9928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38874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09370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299950" y="9854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1487150" y="984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82550</xdr:rowOff>
    </xdr:from>
    <xdr:to>
      <xdr:col>85</xdr:col>
      <xdr:colOff>177800</xdr:colOff>
      <xdr:row>63</xdr:row>
      <xdr:rowOff>12700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649450" y="1032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60977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4738350"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65405</xdr:rowOff>
    </xdr:from>
    <xdr:to>
      <xdr:col>81</xdr:col>
      <xdr:colOff>101600</xdr:colOff>
      <xdr:row>62</xdr:row>
      <xdr:rowOff>167005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88745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116205</xdr:rowOff>
    </xdr:from>
    <xdr:to>
      <xdr:col>85</xdr:col>
      <xdr:colOff>127000</xdr:colOff>
      <xdr:row>62</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3938250" y="10358755"/>
          <a:ext cx="762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xdr:rowOff>
    </xdr:from>
    <xdr:to>
      <xdr:col>76</xdr:col>
      <xdr:colOff>165100</xdr:colOff>
      <xdr:row>62</xdr:row>
      <xdr:rowOff>113665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30937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62865</xdr:rowOff>
    </xdr:from>
    <xdr:to>
      <xdr:col>81</xdr:col>
      <xdr:colOff>50800</xdr:colOff>
      <xdr:row>62</xdr:row>
      <xdr:rowOff>116205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3144500" y="10305415"/>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147320</xdr:rowOff>
    </xdr:from>
    <xdr:to>
      <xdr:col>72</xdr:col>
      <xdr:colOff>38100</xdr:colOff>
      <xdr:row>62</xdr:row>
      <xdr:rowOff>77470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2299950" y="10224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26670</xdr:rowOff>
    </xdr:from>
    <xdr:to>
      <xdr:col>76</xdr:col>
      <xdr:colOff>114300</xdr:colOff>
      <xdr:row>62</xdr:row>
      <xdr:rowOff>62865</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344400" y="1026922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116840</xdr:rowOff>
    </xdr:from>
    <xdr:to>
      <xdr:col>67</xdr:col>
      <xdr:colOff>101600</xdr:colOff>
      <xdr:row>62</xdr:row>
      <xdr:rowOff>46990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1487150" y="10194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167640</xdr:rowOff>
    </xdr:from>
    <xdr:to>
      <xdr:col>71</xdr:col>
      <xdr:colOff>177800</xdr:colOff>
      <xdr:row>62</xdr:row>
      <xdr:rowOff>26670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1537950" y="10245090"/>
          <a:ext cx="8064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374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296099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21672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13544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158132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3742044" y="1040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104792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2960994" y="1034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167244" y="1031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38117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1354444" y="1028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951064" y="9316827"/>
          <a:ext cx="0" cy="1218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19989800" y="1053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881850" y="10534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19989800" y="90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881850" y="931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19989800" y="10189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900900" y="10331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157950" y="103394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345150" y="10346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755140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757650" y="10338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126228</xdr:rowOff>
    </xdr:from>
    <xdr:to>
      <xdr:col>116</xdr:col>
      <xdr:colOff>114300</xdr:colOff>
      <xdr:row>63</xdr:row>
      <xdr:rowOff>56378</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9900900" y="10368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67622</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19989800" y="1031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126594</xdr:rowOff>
    </xdr:from>
    <xdr:to>
      <xdr:col>112</xdr:col>
      <xdr:colOff>38100</xdr:colOff>
      <xdr:row>63</xdr:row>
      <xdr:rowOff>56744</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157950" y="103691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5578</xdr:rowOff>
    </xdr:from>
    <xdr:to>
      <xdr:col>116</xdr:col>
      <xdr:colOff>63500</xdr:colOff>
      <xdr:row>63</xdr:row>
      <xdr:rowOff>5944</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9202400" y="10413228"/>
          <a:ext cx="7493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131166</xdr:rowOff>
    </xdr:from>
    <xdr:to>
      <xdr:col>107</xdr:col>
      <xdr:colOff>101600</xdr:colOff>
      <xdr:row>63</xdr:row>
      <xdr:rowOff>61316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345150" y="103737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5944</xdr:rowOff>
    </xdr:from>
    <xdr:to>
      <xdr:col>111</xdr:col>
      <xdr:colOff>177800</xdr:colOff>
      <xdr:row>63</xdr:row>
      <xdr:rowOff>10516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8395950" y="1041359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134549</xdr:rowOff>
    </xdr:from>
    <xdr:to>
      <xdr:col>102</xdr:col>
      <xdr:colOff>165100</xdr:colOff>
      <xdr:row>63</xdr:row>
      <xdr:rowOff>64699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7551400" y="10377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10516</xdr:rowOff>
    </xdr:from>
    <xdr:to>
      <xdr:col>107</xdr:col>
      <xdr:colOff>50800</xdr:colOff>
      <xdr:row>63</xdr:row>
      <xdr:rowOff>13899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7602200" y="10418166"/>
          <a:ext cx="79375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136881</xdr:rowOff>
    </xdr:from>
    <xdr:to>
      <xdr:col>98</xdr:col>
      <xdr:colOff>38100</xdr:colOff>
      <xdr:row>63</xdr:row>
      <xdr:rowOff>67031</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6757650" y="103794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13899</xdr:rowOff>
    </xdr:from>
    <xdr:to>
      <xdr:col>102</xdr:col>
      <xdr:colOff>114300</xdr:colOff>
      <xdr:row>63</xdr:row>
      <xdr:rowOff>16231</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802100" y="10421549"/>
          <a:ext cx="8001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18980227" y="1012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18180127" y="1012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7386377" y="101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6592627" y="101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47871</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18980227" y="104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52443</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18180127" y="1046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55826</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7386377" y="1046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58158</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6592627" y="104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4738350" y="13383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649450" y="13531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887450" y="1354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093700" y="13544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299950" y="13581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14871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649450" y="13792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4738350"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35561</xdr:rowOff>
    </xdr:from>
    <xdr:to>
      <xdr:col>81</xdr:col>
      <xdr:colOff>101600</xdr:colOff>
      <xdr:row>83</xdr:row>
      <xdr:rowOff>137161</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388745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86361</xdr:rowOff>
    </xdr:from>
    <xdr:to>
      <xdr:col>85</xdr:col>
      <xdr:colOff>127000</xdr:colOff>
      <xdr:row>83</xdr:row>
      <xdr:rowOff>133350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3938250" y="13796011"/>
          <a:ext cx="762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093700" y="137058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40639</xdr:rowOff>
    </xdr:from>
    <xdr:to>
      <xdr:col>81</xdr:col>
      <xdr:colOff>50800</xdr:colOff>
      <xdr:row>83</xdr:row>
      <xdr:rowOff>86361</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144500" y="13750289"/>
          <a:ext cx="7937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114300</xdr:rowOff>
    </xdr:from>
    <xdr:to>
      <xdr:col>72</xdr:col>
      <xdr:colOff>38100</xdr:colOff>
      <xdr:row>83</xdr:row>
      <xdr:rowOff>44450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299950" y="136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165100</xdr:rowOff>
    </xdr:from>
    <xdr:to>
      <xdr:col>76</xdr:col>
      <xdr:colOff>114300</xdr:colOff>
      <xdr:row>83</xdr:row>
      <xdr:rowOff>40639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344400" y="13709650"/>
          <a:ext cx="8001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67311</xdr:rowOff>
    </xdr:from>
    <xdr:to>
      <xdr:col>67</xdr:col>
      <xdr:colOff>101600</xdr:colOff>
      <xdr:row>82</xdr:row>
      <xdr:rowOff>168911</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1487150" y="13611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118111</xdr:rowOff>
    </xdr:from>
    <xdr:to>
      <xdr:col>71</xdr:col>
      <xdr:colOff>177800</xdr:colOff>
      <xdr:row>82</xdr:row>
      <xdr:rowOff>165100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1537950" y="13662661"/>
          <a:ext cx="80645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3742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296099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2167244"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13544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128288</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37420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82566</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2960994" y="1379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35577</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21672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13544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19951064" y="12965685"/>
          <a:ext cx="0" cy="11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19989800"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9881850" y="14144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19989800" y="1274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9881850" y="12965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107459</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19989800" y="13817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9900900" y="13838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157950" y="138661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345150" y="1389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755140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6757650" y="13896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99009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199898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157950" y="13765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106680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19202400" y="1380490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34515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118111</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8395950" y="13816330"/>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7551400" y="13786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127254</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7602200" y="13827761"/>
          <a:ext cx="7937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83313</xdr:rowOff>
    </xdr:from>
    <xdr:to>
      <xdr:col>98</xdr:col>
      <xdr:colOff>38100</xdr:colOff>
      <xdr:row>84</xdr:row>
      <xdr:rowOff>13463</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6757650" y="137929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134113</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6802100" y="13836904"/>
          <a:ext cx="8001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77740</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18980227"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18180127" y="139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7386377"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65926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2557</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189802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181801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738637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29990</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65926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4699614" y="165909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4738350" y="16366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4611350" y="16590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4738350" y="1736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649450" y="175165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887450" y="174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0937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299950" y="175541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1487150" y="1748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649450" y="177076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473835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388745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156211</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3938250" y="17735550"/>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093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133350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144500" y="17707792"/>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299950" y="17619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105592</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344400" y="17670236"/>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144599</xdr:rowOff>
    </xdr:from>
    <xdr:to>
      <xdr:col>67</xdr:col>
      <xdr:colOff>101600</xdr:colOff>
      <xdr:row>106</xdr:row>
      <xdr:rowOff>74749</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148715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23949</xdr:rowOff>
    </xdr:from>
    <xdr:to>
      <xdr:col>71</xdr:col>
      <xdr:colOff>177800</xdr:colOff>
      <xdr:row>106</xdr:row>
      <xdr:rowOff>68036</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1537950" y="17626149"/>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3742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296099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21672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13544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3742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2960994"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2167244"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13544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19951064" y="167214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19989800" y="180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9881850" y="18096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19989800"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9881850" y="16721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19989800" y="17819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9009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157950" y="1797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345150" y="1797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7551400" y="179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6757650" y="179669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39421</xdr:rowOff>
    </xdr:from>
    <xdr:to>
      <xdr:col>116</xdr:col>
      <xdr:colOff>114300</xdr:colOff>
      <xdr:row>108</xdr:row>
      <xdr:rowOff>141021</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900900" y="179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19989800" y="1794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40869</xdr:rowOff>
    </xdr:from>
    <xdr:to>
      <xdr:col>112</xdr:col>
      <xdr:colOff>38100</xdr:colOff>
      <xdr:row>108</xdr:row>
      <xdr:rowOff>142469</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9157950" y="179859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90221</xdr:rowOff>
    </xdr:from>
    <xdr:to>
      <xdr:col>116</xdr:col>
      <xdr:colOff>63500</xdr:colOff>
      <xdr:row>108</xdr:row>
      <xdr:rowOff>91669</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9202400" y="18035321"/>
          <a:ext cx="7493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42545</xdr:rowOff>
    </xdr:from>
    <xdr:to>
      <xdr:col>107</xdr:col>
      <xdr:colOff>101600</xdr:colOff>
      <xdr:row>108</xdr:row>
      <xdr:rowOff>144145</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834515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91669</xdr:rowOff>
    </xdr:from>
    <xdr:to>
      <xdr:col>111</xdr:col>
      <xdr:colOff>177800</xdr:colOff>
      <xdr:row>108</xdr:row>
      <xdr:rowOff>93345</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8395950" y="18036769"/>
          <a:ext cx="80645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43765</xdr:rowOff>
    </xdr:from>
    <xdr:to>
      <xdr:col>102</xdr:col>
      <xdr:colOff>165100</xdr:colOff>
      <xdr:row>108</xdr:row>
      <xdr:rowOff>145365</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7551400" y="179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93345</xdr:rowOff>
    </xdr:from>
    <xdr:to>
      <xdr:col>107</xdr:col>
      <xdr:colOff>50800</xdr:colOff>
      <xdr:row>108</xdr:row>
      <xdr:rowOff>94565</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7602200" y="18038445"/>
          <a:ext cx="79375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44602</xdr:rowOff>
    </xdr:from>
    <xdr:to>
      <xdr:col>98</xdr:col>
      <xdr:colOff>38100</xdr:colOff>
      <xdr:row>108</xdr:row>
      <xdr:rowOff>146202</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6757650" y="179897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94565</xdr:rowOff>
    </xdr:from>
    <xdr:to>
      <xdr:col>102</xdr:col>
      <xdr:colOff>114300</xdr:colOff>
      <xdr:row>108</xdr:row>
      <xdr:rowOff>95402</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6802100" y="18039665"/>
          <a:ext cx="8001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18980227" y="177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18180127" y="177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7386377" y="177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6592627" y="1774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133596</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18980227" y="1807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135272</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181801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136492</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7386377" y="1808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137329</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6592627" y="180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消防施設、庁舎であり、特に低くなっている施設は、認定こども園・幼稚園・保育所、保健センター・保健所になっています。 </a:t>
          </a:r>
        </a:p>
        <a:p>
          <a:r>
            <a:rPr kumimoji="1" lang="ja-JP" altLang="en-US" sz="1300">
              <a:latin typeface="ＭＳ Ｐゴシック" panose="020B0600070205080204" pitchFamily="50" charset="-128"/>
              <a:ea typeface="ＭＳ Ｐゴシック" panose="020B0600070205080204" pitchFamily="50" charset="-128"/>
            </a:rPr>
            <a:t>学校施設については、昭和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年度に建設された小学校や昭和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年度に建設された中学校などの有形固定資産減価償却率が高くなっており、令和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年度に策定した学校施設長寿命化計画に基づき、老朽化対策に取り組んでいきます。 </a:t>
          </a: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年以前に建設された住宅の耐用年数が経過しているため、有形固定資産減価償却率が高くなっており、かつ、類似団体と比較して、一人当たりの面積も高い状況にありますが、平成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年度に策定した長寿命化計画に基づき、計画的に除却や建て替え、改修を行っています。</a:t>
          </a:r>
        </a:p>
        <a:p>
          <a:r>
            <a:rPr kumimoji="1" lang="ja-JP" altLang="en-US" sz="1300">
              <a:latin typeface="ＭＳ Ｐゴシック" panose="020B0600070205080204" pitchFamily="50" charset="-128"/>
              <a:ea typeface="ＭＳ Ｐゴシック" panose="020B0600070205080204" pitchFamily="50" charset="-128"/>
            </a:rPr>
            <a:t>消防施設及び庁舎については、昭和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年度に建設された消防庁舎や昭和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年度に建設された役場庁舎の耐用年数が経過しつつあるため、有形固定資産減価償却率が高くなっていますが、令和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年度に策定した個別施設計画に基づき、現施設の方向性を検討していきます。</a:t>
          </a:r>
        </a:p>
        <a:p>
          <a:r>
            <a:rPr kumimoji="1" lang="ja-JP" altLang="en-US" sz="1300">
              <a:latin typeface="ＭＳ Ｐゴシック" panose="020B0600070205080204" pitchFamily="50" charset="-128"/>
              <a:ea typeface="ＭＳ Ｐゴシック" panose="020B0600070205080204" pitchFamily="50" charset="-128"/>
            </a:rPr>
            <a:t>認定こども園については、平成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年度に幼稚園を廃止し、新たに幼児センター（現認定こども園）として建設し、保健センターについては、平成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年度に新たに総合福祉センターを建設したため、有形固定資産減価償却率が類似団体と比較して低くなっています。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北海道下川町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3,027
3,001
644.20
6,093,600
5,857,349
235,801
3,302,524
5,697,192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8496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177665"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2164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1084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2164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216400" y="600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127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84550" y="6118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571750" y="6040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778000" y="6024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984250" y="5976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12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216400"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130810</xdr:rowOff>
    </xdr:from>
    <xdr:to>
      <xdr:col>20</xdr:col>
      <xdr:colOff>38100</xdr:colOff>
      <xdr:row>39</xdr:row>
      <xdr:rowOff>60960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84550" y="6410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10160</xdr:rowOff>
    </xdr:from>
    <xdr:to>
      <xdr:col>24</xdr:col>
      <xdr:colOff>63500</xdr:colOff>
      <xdr:row>39</xdr:row>
      <xdr:rowOff>57150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429000" y="6455410"/>
          <a:ext cx="7493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85090</xdr:rowOff>
    </xdr:from>
    <xdr:to>
      <xdr:col>15</xdr:col>
      <xdr:colOff>101600</xdr:colOff>
      <xdr:row>39</xdr:row>
      <xdr:rowOff>15240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71750" y="636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135890</xdr:rowOff>
    </xdr:from>
    <xdr:to>
      <xdr:col>19</xdr:col>
      <xdr:colOff>177800</xdr:colOff>
      <xdr:row>39</xdr:row>
      <xdr:rowOff>10160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622550" y="641604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38100</xdr:rowOff>
    </xdr:from>
    <xdr:to>
      <xdr:col>10</xdr:col>
      <xdr:colOff>165100</xdr:colOff>
      <xdr:row>38</xdr:row>
      <xdr:rowOff>139700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7780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88900</xdr:rowOff>
    </xdr:from>
    <xdr:to>
      <xdr:col>15</xdr:col>
      <xdr:colOff>50800</xdr:colOff>
      <xdr:row>38</xdr:row>
      <xdr:rowOff>135890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1828800" y="6369050"/>
          <a:ext cx="7937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984250" y="6277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88900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028700" y="6322060"/>
          <a:ext cx="8001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121937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2391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439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45294"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51544"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52087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2391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4390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130827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4529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515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9429115" y="5535422"/>
          <a:ext cx="0"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946785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9359900" y="690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9467850" y="53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359900" y="5535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9467850" y="6229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398000" y="63718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36000" y="6412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42250" y="63764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029450" y="634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235700" y="634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398000" y="6419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9467850"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36000" y="6431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30480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8686800" y="6464300"/>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7842250" y="64427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41910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7886700" y="647573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xdr:rowOff>
    </xdr:from>
    <xdr:to>
      <xdr:col>41</xdr:col>
      <xdr:colOff>101600</xdr:colOff>
      <xdr:row>39</xdr:row>
      <xdr:rowOff>101854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02945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51054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080250" y="648716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7112</xdr:rowOff>
    </xdr:from>
    <xdr:to>
      <xdr:col>36</xdr:col>
      <xdr:colOff>165100</xdr:colOff>
      <xdr:row>39</xdr:row>
      <xdr:rowOff>108712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2357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51054</xdr:rowOff>
    </xdr:from>
    <xdr:to>
      <xdr:col>41</xdr:col>
      <xdr:colOff>50800</xdr:colOff>
      <xdr:row>39</xdr:row>
      <xdr:rowOff>57912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286500" y="6496304"/>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845827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7677227" y="615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6864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07067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72407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845827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767722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92981</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6864427"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99839</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070677"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177665" y="913447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216400" y="892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108450" y="9134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2164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12750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384550" y="10040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57175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7780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984250" y="10031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127500" y="10150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216400"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384550" y="10123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97155</xdr:rowOff>
    </xdr:from>
    <xdr:to>
      <xdr:col>24</xdr:col>
      <xdr:colOff>63500</xdr:colOff>
      <xdr:row>61</xdr:row>
      <xdr:rowOff>123825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429000" y="10174605"/>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57175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61</xdr:row>
      <xdr:rowOff>97155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622550" y="10130790"/>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778000" y="10052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53340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1828800" y="1009650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71120</xdr:rowOff>
    </xdr:from>
    <xdr:to>
      <xdr:col>6</xdr:col>
      <xdr:colOff>38100</xdr:colOff>
      <xdr:row>63</xdr:row>
      <xdr:rowOff>1270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984250" y="10313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19050</xdr:rowOff>
    </xdr:from>
    <xdr:to>
      <xdr:col>10</xdr:col>
      <xdr:colOff>114300</xdr:colOff>
      <xdr:row>62</xdr:row>
      <xdr:rowOff>121920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1028700" y="10096500"/>
          <a:ext cx="8001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2391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4390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64529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851544" y="981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139082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2391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95267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439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86377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4529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163847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51544"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429115" y="916098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9467850" y="1067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359900" y="10672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9467850" y="89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9160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9467850" y="1017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398000" y="10320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36000" y="1033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42250" y="10335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029450" y="10335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2357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162124</xdr:rowOff>
    </xdr:from>
    <xdr:to>
      <xdr:col>55</xdr:col>
      <xdr:colOff>50800</xdr:colOff>
      <xdr:row>63</xdr:row>
      <xdr:rowOff>92274</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398000" y="104046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140551</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9467850" y="1038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168003</xdr:rowOff>
    </xdr:from>
    <xdr:to>
      <xdr:col>50</xdr:col>
      <xdr:colOff>165100</xdr:colOff>
      <xdr:row>63</xdr:row>
      <xdr:rowOff>98153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36000" y="104105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41474</xdr:rowOff>
    </xdr:from>
    <xdr:to>
      <xdr:col>55</xdr:col>
      <xdr:colOff>0</xdr:colOff>
      <xdr:row>63</xdr:row>
      <xdr:rowOff>47353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686800" y="10449124"/>
          <a:ext cx="74295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3411</xdr:rowOff>
    </xdr:from>
    <xdr:to>
      <xdr:col>46</xdr:col>
      <xdr:colOff>38100</xdr:colOff>
      <xdr:row>63</xdr:row>
      <xdr:rowOff>105011</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42250" y="10411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47353</xdr:rowOff>
    </xdr:from>
    <xdr:to>
      <xdr:col>50</xdr:col>
      <xdr:colOff>114300</xdr:colOff>
      <xdr:row>63</xdr:row>
      <xdr:rowOff>54211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886700" y="10455003"/>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8636</xdr:rowOff>
    </xdr:from>
    <xdr:to>
      <xdr:col>41</xdr:col>
      <xdr:colOff>101600</xdr:colOff>
      <xdr:row>63</xdr:row>
      <xdr:rowOff>110236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029450" y="104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54211</xdr:rowOff>
    </xdr:from>
    <xdr:to>
      <xdr:col>45</xdr:col>
      <xdr:colOff>177800</xdr:colOff>
      <xdr:row>63</xdr:row>
      <xdr:rowOff>59436</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080250" y="10461861"/>
          <a:ext cx="80645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12228</xdr:rowOff>
    </xdr:from>
    <xdr:to>
      <xdr:col>36</xdr:col>
      <xdr:colOff>165100</xdr:colOff>
      <xdr:row>63</xdr:row>
      <xdr:rowOff>113828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235700" y="104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59436</xdr:rowOff>
    </xdr:from>
    <xdr:to>
      <xdr:col>41</xdr:col>
      <xdr:colOff>50800</xdr:colOff>
      <xdr:row>63</xdr:row>
      <xdr:rowOff>63028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286500" y="10467086"/>
          <a:ext cx="79375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8458277" y="1011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7677227"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6864427"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070677"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89280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8458277" y="1049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96138</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7677227" y="1050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101363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6864427" y="105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104955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070677" y="105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177665" y="1294184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216400" y="12723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108450" y="12941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216400" y="13520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1275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384550" y="13620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57175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778000" y="1356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84250" y="135284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127500" y="13701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135545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216400" y="1368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139156</xdr:rowOff>
    </xdr:from>
    <xdr:to>
      <xdr:col>20</xdr:col>
      <xdr:colOff>38100</xdr:colOff>
      <xdr:row>83</xdr:row>
      <xdr:rowOff>69306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384550" y="13683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18506</xdr:rowOff>
    </xdr:from>
    <xdr:to>
      <xdr:col>24</xdr:col>
      <xdr:colOff>63500</xdr:colOff>
      <xdr:row>83</xdr:row>
      <xdr:rowOff>36468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429000" y="13728156"/>
          <a:ext cx="7493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88537</xdr:rowOff>
    </xdr:from>
    <xdr:to>
      <xdr:col>15</xdr:col>
      <xdr:colOff>101600</xdr:colOff>
      <xdr:row>83</xdr:row>
      <xdr:rowOff>18687</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571750" y="136330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83</xdr:row>
      <xdr:rowOff>18506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622550" y="13683887"/>
          <a:ext cx="806450" cy="4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37919</xdr:rowOff>
    </xdr:from>
    <xdr:to>
      <xdr:col>10</xdr:col>
      <xdr:colOff>165100</xdr:colOff>
      <xdr:row>82</xdr:row>
      <xdr:rowOff>139519</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7780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88719</xdr:rowOff>
    </xdr:from>
    <xdr:to>
      <xdr:col>15</xdr:col>
      <xdr:colOff>50800</xdr:colOff>
      <xdr:row>82</xdr:row>
      <xdr:rowOff>139337</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828800" y="13633269"/>
          <a:ext cx="79375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42818</xdr:rowOff>
    </xdr:from>
    <xdr:to>
      <xdr:col>6</xdr:col>
      <xdr:colOff>38100</xdr:colOff>
      <xdr:row>82</xdr:row>
      <xdr:rowOff>144418</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84250" y="135873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88719</xdr:rowOff>
    </xdr:from>
    <xdr:to>
      <xdr:col>10</xdr:col>
      <xdr:colOff>114300</xdr:colOff>
      <xdr:row>82</xdr:row>
      <xdr:rowOff>93618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028700" y="13633269"/>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239144" y="1340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439044" y="1336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45294" y="1335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5154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60433</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239144" y="1377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9814</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439044" y="1371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4529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135545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51544" y="1368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429115" y="12752197"/>
          <a:ext cx="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467850" y="1431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359900" y="143070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467850" y="1254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359900" y="12752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467850" y="1395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398000" y="139729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36000" y="139809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42250" y="139843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029450" y="13943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23570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61595</xdr:rowOff>
    </xdr:from>
    <xdr:to>
      <xdr:col>55</xdr:col>
      <xdr:colOff>50800</xdr:colOff>
      <xdr:row>83</xdr:row>
      <xdr:rowOff>163195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398000" y="13771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84472</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467850" y="1362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73406</xdr:rowOff>
    </xdr:from>
    <xdr:to>
      <xdr:col>50</xdr:col>
      <xdr:colOff>165100</xdr:colOff>
      <xdr:row>84</xdr:row>
      <xdr:rowOff>3556</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636000" y="13783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112395</xdr:rowOff>
    </xdr:from>
    <xdr:to>
      <xdr:col>55</xdr:col>
      <xdr:colOff>0</xdr:colOff>
      <xdr:row>83</xdr:row>
      <xdr:rowOff>124206</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686800" y="13822045"/>
          <a:ext cx="74295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87122</xdr:rowOff>
    </xdr:from>
    <xdr:to>
      <xdr:col>46</xdr:col>
      <xdr:colOff>38100</xdr:colOff>
      <xdr:row>84</xdr:row>
      <xdr:rowOff>17272</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842250" y="137967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124206</xdr:rowOff>
    </xdr:from>
    <xdr:to>
      <xdr:col>50</xdr:col>
      <xdr:colOff>114300</xdr:colOff>
      <xdr:row>83</xdr:row>
      <xdr:rowOff>137922</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886700" y="13833856"/>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97410</xdr:rowOff>
    </xdr:from>
    <xdr:to>
      <xdr:col>41</xdr:col>
      <xdr:colOff>101600</xdr:colOff>
      <xdr:row>84</xdr:row>
      <xdr:rowOff>27560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029450" y="13807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137922</xdr:rowOff>
    </xdr:from>
    <xdr:to>
      <xdr:col>45</xdr:col>
      <xdr:colOff>177800</xdr:colOff>
      <xdr:row>83</xdr:row>
      <xdr:rowOff>148210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080250" y="13847572"/>
          <a:ext cx="80645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104648</xdr:rowOff>
    </xdr:from>
    <xdr:to>
      <xdr:col>36</xdr:col>
      <xdr:colOff>165100</xdr:colOff>
      <xdr:row>84</xdr:row>
      <xdr:rowOff>34798</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235700" y="138142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148210</xdr:rowOff>
    </xdr:from>
    <xdr:to>
      <xdr:col>41</xdr:col>
      <xdr:colOff>50800</xdr:colOff>
      <xdr:row>83</xdr:row>
      <xdr:rowOff>155448</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286500" y="13857860"/>
          <a:ext cx="79375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458277" y="1406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677227" y="1407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864427" y="140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07067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20083</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458277" y="1356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33799</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677227" y="1357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44087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864427" y="1358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51325</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070677"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177665" y="166588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216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216400" y="1643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108450" y="16658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216400" y="17081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1275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384550" y="171749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571750" y="1713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778000" y="170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984250" y="170080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135128</xdr:rowOff>
    </xdr:from>
    <xdr:to>
      <xdr:col>24</xdr:col>
      <xdr:colOff>114300</xdr:colOff>
      <xdr:row>106</xdr:row>
      <xdr:rowOff>65278</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127500" y="1756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113555</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216400" y="1754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148844</xdr:rowOff>
    </xdr:from>
    <xdr:to>
      <xdr:col>20</xdr:col>
      <xdr:colOff>38100</xdr:colOff>
      <xdr:row>106</xdr:row>
      <xdr:rowOff>78994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384550" y="17579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14478</xdr:rowOff>
    </xdr:from>
    <xdr:to>
      <xdr:col>24</xdr:col>
      <xdr:colOff>63500</xdr:colOff>
      <xdr:row>106</xdr:row>
      <xdr:rowOff>28194</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3429000" y="17616678"/>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98552</xdr:rowOff>
    </xdr:from>
    <xdr:to>
      <xdr:col>15</xdr:col>
      <xdr:colOff>101600</xdr:colOff>
      <xdr:row>106</xdr:row>
      <xdr:rowOff>28702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571750" y="175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149352</xdr:rowOff>
    </xdr:from>
    <xdr:to>
      <xdr:col>19</xdr:col>
      <xdr:colOff>177800</xdr:colOff>
      <xdr:row>106</xdr:row>
      <xdr:rowOff>28194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622550" y="17580102"/>
          <a:ext cx="8064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7780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149352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 y="17518380"/>
          <a:ext cx="7937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144272</xdr:rowOff>
    </xdr:from>
    <xdr:to>
      <xdr:col>6</xdr:col>
      <xdr:colOff>38100</xdr:colOff>
      <xdr:row>105</xdr:row>
      <xdr:rowOff>74422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984250" y="174035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23622</xdr:rowOff>
    </xdr:from>
    <xdr:to>
      <xdr:col>10</xdr:col>
      <xdr:colOff>114300</xdr:colOff>
      <xdr:row>105</xdr:row>
      <xdr:rowOff>87630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28700" y="17454372"/>
          <a:ext cx="8001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239144" y="169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4390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645294" y="1686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851544" y="1678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70121</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2391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19829</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439044" y="1762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64529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65549</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851544" y="1749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9429115" y="167830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9467850" y="1807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9359900" y="18072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946785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9359900" y="1678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9467850" y="17513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398000" y="176622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636000" y="1767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842250" y="177369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029450" y="1769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235700" y="1768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145796</xdr:rowOff>
    </xdr:from>
    <xdr:to>
      <xdr:col>55</xdr:col>
      <xdr:colOff>50800</xdr:colOff>
      <xdr:row>108</xdr:row>
      <xdr:rowOff>75946</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398000" y="179194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60723</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9467850" y="1783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148462</xdr:rowOff>
    </xdr:from>
    <xdr:to>
      <xdr:col>50</xdr:col>
      <xdr:colOff>165100</xdr:colOff>
      <xdr:row>108</xdr:row>
      <xdr:rowOff>78612</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36000" y="179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25146</xdr:rowOff>
    </xdr:from>
    <xdr:to>
      <xdr:col>55</xdr:col>
      <xdr:colOff>0</xdr:colOff>
      <xdr:row>108</xdr:row>
      <xdr:rowOff>27812</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686800" y="17970246"/>
          <a:ext cx="7429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151892</xdr:rowOff>
    </xdr:from>
    <xdr:to>
      <xdr:col>46</xdr:col>
      <xdr:colOff>38100</xdr:colOff>
      <xdr:row>108</xdr:row>
      <xdr:rowOff>82042</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42250" y="179255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27812</xdr:rowOff>
    </xdr:from>
    <xdr:to>
      <xdr:col>50</xdr:col>
      <xdr:colOff>114300</xdr:colOff>
      <xdr:row>108</xdr:row>
      <xdr:rowOff>31242</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86700" y="17972912"/>
          <a:ext cx="8001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154560</xdr:rowOff>
    </xdr:from>
    <xdr:to>
      <xdr:col>41</xdr:col>
      <xdr:colOff>101600</xdr:colOff>
      <xdr:row>108</xdr:row>
      <xdr:rowOff>84710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029450" y="179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31242</xdr:rowOff>
    </xdr:from>
    <xdr:to>
      <xdr:col>45</xdr:col>
      <xdr:colOff>177800</xdr:colOff>
      <xdr:row>108</xdr:row>
      <xdr:rowOff>33910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080250" y="17976342"/>
          <a:ext cx="80645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156463</xdr:rowOff>
    </xdr:from>
    <xdr:to>
      <xdr:col>36</xdr:col>
      <xdr:colOff>165100</xdr:colOff>
      <xdr:row>108</xdr:row>
      <xdr:rowOff>86613</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235700" y="179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33910</xdr:rowOff>
    </xdr:from>
    <xdr:to>
      <xdr:col>41</xdr:col>
      <xdr:colOff>50800</xdr:colOff>
      <xdr:row>108</xdr:row>
      <xdr:rowOff>35813</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286500" y="17979010"/>
          <a:ext cx="7937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8458277" y="174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7677227" y="1751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6864427" y="1747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070677" y="1745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69739</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8458277" y="1801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73169</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7677227" y="180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75837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6864427" y="18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77740</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070677" y="1802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4699614" y="555860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4738350" y="5340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4611350" y="555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473835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649450"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887450" y="629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093700" y="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299950" y="63104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148715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115207</xdr:rowOff>
    </xdr:from>
    <xdr:to>
      <xdr:col>85</xdr:col>
      <xdr:colOff>177800</xdr:colOff>
      <xdr:row>35</xdr:row>
      <xdr:rowOff>45357</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649450" y="57349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138084</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4738350" y="5592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27033</xdr:rowOff>
    </xdr:from>
    <xdr:to>
      <xdr:col>81</xdr:col>
      <xdr:colOff>101600</xdr:colOff>
      <xdr:row>34</xdr:row>
      <xdr:rowOff>128633</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887450" y="56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77833</xdr:rowOff>
    </xdr:from>
    <xdr:to>
      <xdr:col>85</xdr:col>
      <xdr:colOff>127000</xdr:colOff>
      <xdr:row>34</xdr:row>
      <xdr:rowOff>166007</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3938250" y="5697583"/>
          <a:ext cx="762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113574</xdr:rowOff>
    </xdr:from>
    <xdr:to>
      <xdr:col>76</xdr:col>
      <xdr:colOff>165100</xdr:colOff>
      <xdr:row>34</xdr:row>
      <xdr:rowOff>43724</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093700" y="5568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164374</xdr:rowOff>
    </xdr:from>
    <xdr:to>
      <xdr:col>81</xdr:col>
      <xdr:colOff>50800</xdr:colOff>
      <xdr:row>34</xdr:row>
      <xdr:rowOff>77833</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144500" y="5619024"/>
          <a:ext cx="793750" cy="7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72753</xdr:rowOff>
    </xdr:from>
    <xdr:to>
      <xdr:col>72</xdr:col>
      <xdr:colOff>38100</xdr:colOff>
      <xdr:row>34</xdr:row>
      <xdr:rowOff>2903</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299950" y="55274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123553</xdr:rowOff>
    </xdr:from>
    <xdr:to>
      <xdr:col>76</xdr:col>
      <xdr:colOff>114300</xdr:colOff>
      <xdr:row>33</xdr:row>
      <xdr:rowOff>164374</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344400" y="5578203"/>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61323</xdr:rowOff>
    </xdr:from>
    <xdr:to>
      <xdr:col>67</xdr:col>
      <xdr:colOff>101600</xdr:colOff>
      <xdr:row>33</xdr:row>
      <xdr:rowOff>162923</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1487150" y="5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112123</xdr:rowOff>
    </xdr:from>
    <xdr:to>
      <xdr:col>71</xdr:col>
      <xdr:colOff>177800</xdr:colOff>
      <xdr:row>33</xdr:row>
      <xdr:rowOff>123553</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1537950" y="5566773"/>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742044" y="639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960994" y="6408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16724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1354444" y="635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145160</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742044" y="543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60251</xdr:rowOff>
    </xdr:from>
    <xdr:ext cx="340478"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993311" y="5349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19430</xdr:rowOff>
    </xdr:from>
    <xdr:ext cx="340478"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180511" y="53089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8000</xdr:rowOff>
    </xdr:from>
    <xdr:ext cx="340478"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1386761" y="5297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9951064" y="5573784"/>
          <a:ext cx="0" cy="133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19989800" y="69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9881850" y="6906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19989800" y="53553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9881850" y="557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19989800" y="6551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900900" y="66934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157950" y="67035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345150" y="6721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7551400" y="6720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6757650" y="6726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23012</xdr:rowOff>
    </xdr:from>
    <xdr:to>
      <xdr:col>116</xdr:col>
      <xdr:colOff>114300</xdr:colOff>
      <xdr:row>41</xdr:row>
      <xdr:rowOff>124612</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900900" y="679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109389</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19989800" y="67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24376</xdr:rowOff>
    </xdr:from>
    <xdr:to>
      <xdr:col>112</xdr:col>
      <xdr:colOff>38100</xdr:colOff>
      <xdr:row>41</xdr:row>
      <xdr:rowOff>125976</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9157950" y="6799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73812</xdr:rowOff>
    </xdr:from>
    <xdr:to>
      <xdr:col>116</xdr:col>
      <xdr:colOff>63500</xdr:colOff>
      <xdr:row>41</xdr:row>
      <xdr:rowOff>75176</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9202400" y="6849262"/>
          <a:ext cx="7493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26888</xdr:rowOff>
    </xdr:from>
    <xdr:to>
      <xdr:col>107</xdr:col>
      <xdr:colOff>101600</xdr:colOff>
      <xdr:row>41</xdr:row>
      <xdr:rowOff>128488</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8345150" y="68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75176</xdr:rowOff>
    </xdr:from>
    <xdr:to>
      <xdr:col>111</xdr:col>
      <xdr:colOff>177800</xdr:colOff>
      <xdr:row>41</xdr:row>
      <xdr:rowOff>77688</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8395950" y="6850626"/>
          <a:ext cx="806450" cy="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28747</xdr:rowOff>
    </xdr:from>
    <xdr:to>
      <xdr:col>102</xdr:col>
      <xdr:colOff>165100</xdr:colOff>
      <xdr:row>41</xdr:row>
      <xdr:rowOff>130347</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7551400" y="68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77688</xdr:rowOff>
    </xdr:from>
    <xdr:to>
      <xdr:col>107</xdr:col>
      <xdr:colOff>50800</xdr:colOff>
      <xdr:row>41</xdr:row>
      <xdr:rowOff>79547</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7602200" y="6853138"/>
          <a:ext cx="79375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48020</xdr:rowOff>
    </xdr:from>
    <xdr:to>
      <xdr:col>98</xdr:col>
      <xdr:colOff>38100</xdr:colOff>
      <xdr:row>41</xdr:row>
      <xdr:rowOff>149620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6757650" y="6823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79547</xdr:rowOff>
    </xdr:from>
    <xdr:to>
      <xdr:col>102</xdr:col>
      <xdr:colOff>114300</xdr:colOff>
      <xdr:row>41</xdr:row>
      <xdr:rowOff>98820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6802100" y="6854997"/>
          <a:ext cx="800100" cy="1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915595" y="648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134545" y="650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7321745" y="650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6527995" y="650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117103</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947911" y="689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119615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166861" y="68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121474</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354061" y="68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140747</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560311" y="69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F00-000075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4699614" y="9317265"/>
          <a:ext cx="0" cy="138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00000000-0008-0000-0F00-00007702000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0000000-0008-0000-0F00-000079020000}"/>
            </a:ext>
          </a:extLst>
        </xdr:cNvPr>
        <xdr:cNvSpPr txBox="1"/>
      </xdr:nvSpPr>
      <xdr:spPr>
        <a:xfrm>
          <a:off x="14738350" y="909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46113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F00-00007B020000}"/>
            </a:ext>
          </a:extLst>
        </xdr:cNvPr>
        <xdr:cNvSpPr txBox="1"/>
      </xdr:nvSpPr>
      <xdr:spPr>
        <a:xfrm>
          <a:off x="14738350" y="9893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649450" y="99152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887450" y="9908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30937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2299950" y="98956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1487150" y="9871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135346</xdr:rowOff>
    </xdr:from>
    <xdr:to>
      <xdr:col>85</xdr:col>
      <xdr:colOff>177800</xdr:colOff>
      <xdr:row>59</xdr:row>
      <xdr:rowOff>65496</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4649450" y="9717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158223</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F00-000087020000}"/>
            </a:ext>
          </a:extLst>
        </xdr:cNvPr>
        <xdr:cNvSpPr txBox="1"/>
      </xdr:nvSpPr>
      <xdr:spPr>
        <a:xfrm>
          <a:off x="14738350" y="957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3887450" y="9679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14696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3938250" y="9730740"/>
          <a:ext cx="762000" cy="3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83094</xdr:rowOff>
    </xdr:from>
    <xdr:to>
      <xdr:col>76</xdr:col>
      <xdr:colOff>165100</xdr:colOff>
      <xdr:row>59</xdr:row>
      <xdr:rowOff>13244</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093700" y="9665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58</xdr:row>
      <xdr:rowOff>148590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144500" y="9716044"/>
          <a:ext cx="7937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61867</xdr:rowOff>
    </xdr:from>
    <xdr:to>
      <xdr:col>72</xdr:col>
      <xdr:colOff>38100</xdr:colOff>
      <xdr:row>58</xdr:row>
      <xdr:rowOff>163467</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299950" y="96440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112667</xdr:rowOff>
    </xdr:from>
    <xdr:to>
      <xdr:col>76</xdr:col>
      <xdr:colOff>114300</xdr:colOff>
      <xdr:row>58</xdr:row>
      <xdr:rowOff>133894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344400" y="9694817"/>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148715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112667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1537950" y="966216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74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96099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1672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13544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742044" y="9461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29771</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960994" y="9446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8544</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167244" y="942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1354444"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0000000-0008-0000-0F00-0000AA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9951064" y="9252521"/>
          <a:ext cx="0" cy="120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0000000-0008-0000-0F00-0000AC020000}"/>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00000000-0008-0000-0F00-0000AE020000}"/>
            </a:ext>
          </a:extLst>
        </xdr:cNvPr>
        <xdr:cNvSpPr txBox="1"/>
      </xdr:nvSpPr>
      <xdr:spPr>
        <a:xfrm>
          <a:off x="19989800" y="9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9881850" y="9252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00000000-0008-0000-0F00-0000B0020000}"/>
            </a:ext>
          </a:extLst>
        </xdr:cNvPr>
        <xdr:cNvSpPr txBox="1"/>
      </xdr:nvSpPr>
      <xdr:spPr>
        <a:xfrm>
          <a:off x="19989800" y="10138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9900900" y="10160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9157950" y="10170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8345150" y="10188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7551400" y="10212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6757650" y="101935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157226</xdr:rowOff>
    </xdr:from>
    <xdr:to>
      <xdr:col>116</xdr:col>
      <xdr:colOff>114300</xdr:colOff>
      <xdr:row>61</xdr:row>
      <xdr:rowOff>87376</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9900900" y="10069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8653</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00000000-0008-0000-0F00-0000BC020000}"/>
            </a:ext>
          </a:extLst>
        </xdr:cNvPr>
        <xdr:cNvSpPr txBox="1"/>
      </xdr:nvSpPr>
      <xdr:spPr>
        <a:xfrm>
          <a:off x="19989800" y="992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165798</xdr:rowOff>
    </xdr:from>
    <xdr:to>
      <xdr:col>112</xdr:col>
      <xdr:colOff>38100</xdr:colOff>
      <xdr:row>61</xdr:row>
      <xdr:rowOff>95948</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9157950" y="100781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36576</xdr:rowOff>
    </xdr:from>
    <xdr:to>
      <xdr:col>116</xdr:col>
      <xdr:colOff>63500</xdr:colOff>
      <xdr:row>61</xdr:row>
      <xdr:rowOff>45148</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9202400" y="10114026"/>
          <a:ext cx="7493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4064</xdr:rowOff>
    </xdr:from>
    <xdr:to>
      <xdr:col>107</xdr:col>
      <xdr:colOff>101600</xdr:colOff>
      <xdr:row>61</xdr:row>
      <xdr:rowOff>105664</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8345150" y="100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45148</xdr:rowOff>
    </xdr:from>
    <xdr:to>
      <xdr:col>111</xdr:col>
      <xdr:colOff>177800</xdr:colOff>
      <xdr:row>61</xdr:row>
      <xdr:rowOff>54864</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8395950" y="10122598"/>
          <a:ext cx="80645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xdr:rowOff>
    </xdr:from>
    <xdr:to>
      <xdr:col>102</xdr:col>
      <xdr:colOff>165100</xdr:colOff>
      <xdr:row>61</xdr:row>
      <xdr:rowOff>112522</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7551400" y="100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54864</xdr:rowOff>
    </xdr:from>
    <xdr:to>
      <xdr:col>107</xdr:col>
      <xdr:colOff>50800</xdr:colOff>
      <xdr:row>61</xdr:row>
      <xdr:rowOff>61722</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7602200" y="10132314"/>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16066</xdr:rowOff>
    </xdr:from>
    <xdr:to>
      <xdr:col>98</xdr:col>
      <xdr:colOff>38100</xdr:colOff>
      <xdr:row>61</xdr:row>
      <xdr:rowOff>117666</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6757650" y="100935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61722</xdr:rowOff>
    </xdr:from>
    <xdr:to>
      <xdr:col>102</xdr:col>
      <xdr:colOff>114300</xdr:colOff>
      <xdr:row>61</xdr:row>
      <xdr:rowOff>66866</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6802100" y="10139172"/>
          <a:ext cx="8001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13923</xdr:rowOff>
    </xdr:from>
    <xdr:ext cx="469744" cy="259045"/>
    <xdr:sp macro="" textlink="">
      <xdr:nvSpPr>
        <xdr:cNvPr id="709" name="n_1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18980227" y="102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710" name="n_2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8180127" y="1027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711" name="n_3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7386377" y="1029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712" name="n_4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6592627" y="102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112475</xdr:rowOff>
    </xdr:from>
    <xdr:ext cx="469744" cy="259045"/>
    <xdr:sp macro="" textlink="">
      <xdr:nvSpPr>
        <xdr:cNvPr id="713" name="n_1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18980227" y="98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122191</xdr:rowOff>
    </xdr:from>
    <xdr:ext cx="469744" cy="259045"/>
    <xdr:sp macro="" textlink="">
      <xdr:nvSpPr>
        <xdr:cNvPr id="714" name="n_2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8180127" y="98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129049</xdr:rowOff>
    </xdr:from>
    <xdr:ext cx="469744" cy="259045"/>
    <xdr:sp macro="" textlink="">
      <xdr:nvSpPr>
        <xdr:cNvPr id="715" name="n_3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7386377" y="987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134193</xdr:rowOff>
    </xdr:from>
    <xdr:ext cx="469744" cy="259045"/>
    <xdr:sp macro="" textlink="">
      <xdr:nvSpPr>
        <xdr:cNvPr id="716" name="n_4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6592627" y="988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00000000-0008-0000-0F00-0000E5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4699614" y="12828995"/>
          <a:ext cx="0" cy="153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00000000-0008-0000-0F00-0000E7020000}"/>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745" name="【消防施設】&#10;有形固定資産減価償却率最大値テキスト">
          <a:extLst>
            <a:ext uri="{FF2B5EF4-FFF2-40B4-BE49-F238E27FC236}">
              <a16:creationId xmlns:a16="http://schemas.microsoft.com/office/drawing/2014/main" id="{00000000-0008-0000-0F00-0000E9020000}"/>
            </a:ext>
          </a:extLst>
        </xdr:cNvPr>
        <xdr:cNvSpPr txBox="1"/>
      </xdr:nvSpPr>
      <xdr:spPr>
        <a:xfrm>
          <a:off x="14738350" y="12610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4611350" y="1282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00000000-0008-0000-0F00-0000EB020000}"/>
            </a:ext>
          </a:extLst>
        </xdr:cNvPr>
        <xdr:cNvSpPr txBox="1"/>
      </xdr:nvSpPr>
      <xdr:spPr>
        <a:xfrm>
          <a:off x="14738350" y="13551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649450" y="137000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88745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093700" y="13682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2999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1487150" y="1371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4649450" y="14322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9" name="【消防施設】&#10;有形固定資産減価償却率該当値テキスト">
          <a:extLst>
            <a:ext uri="{FF2B5EF4-FFF2-40B4-BE49-F238E27FC236}">
              <a16:creationId xmlns:a16="http://schemas.microsoft.com/office/drawing/2014/main" id="{00000000-0008-0000-0F00-0000F7020000}"/>
            </a:ext>
          </a:extLst>
        </xdr:cNvPr>
        <xdr:cNvSpPr txBox="1"/>
      </xdr:nvSpPr>
      <xdr:spPr>
        <a:xfrm>
          <a:off x="14738350"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38874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3938250" y="143673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09370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3144500" y="143673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85271</xdr:rowOff>
    </xdr:from>
    <xdr:to>
      <xdr:col>72</xdr:col>
      <xdr:colOff>38100</xdr:colOff>
      <xdr:row>87</xdr:row>
      <xdr:rowOff>15421</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299950" y="142902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136071</xdr:rowOff>
    </xdr:from>
    <xdr:to>
      <xdr:col>76</xdr:col>
      <xdr:colOff>114300</xdr:colOff>
      <xdr:row>86</xdr:row>
      <xdr:rowOff>168729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344400" y="14341021"/>
          <a:ext cx="8001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52614</xdr:rowOff>
    </xdr:from>
    <xdr:to>
      <xdr:col>67</xdr:col>
      <xdr:colOff>101600</xdr:colOff>
      <xdr:row>86</xdr:row>
      <xdr:rowOff>154214</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1487150" y="142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103414</xdr:rowOff>
    </xdr:from>
    <xdr:to>
      <xdr:col>71</xdr:col>
      <xdr:colOff>177800</xdr:colOff>
      <xdr:row>86</xdr:row>
      <xdr:rowOff>136071</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1537950" y="14308364"/>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768" name="n_1aveValue【消防施設】&#10;有形固定資産減価償却率">
          <a:extLst>
            <a:ext uri="{FF2B5EF4-FFF2-40B4-BE49-F238E27FC236}">
              <a16:creationId xmlns:a16="http://schemas.microsoft.com/office/drawing/2014/main" id="{00000000-0008-0000-0F00-000000030000}"/>
            </a:ext>
          </a:extLst>
        </xdr:cNvPr>
        <xdr:cNvSpPr txBox="1"/>
      </xdr:nvSpPr>
      <xdr:spPr>
        <a:xfrm>
          <a:off x="1374204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769" name="n_2aveValue【消防施設】&#10;有形固定資産減価償却率">
          <a:extLst>
            <a:ext uri="{FF2B5EF4-FFF2-40B4-BE49-F238E27FC236}">
              <a16:creationId xmlns:a16="http://schemas.microsoft.com/office/drawing/2014/main" id="{00000000-0008-0000-0F00-000001030000}"/>
            </a:ext>
          </a:extLst>
        </xdr:cNvPr>
        <xdr:cNvSpPr txBox="1"/>
      </xdr:nvSpPr>
      <xdr:spPr>
        <a:xfrm>
          <a:off x="12960994" y="1346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70" name="n_3aveValue【消防施設】&#10;有形固定資産減価償却率">
          <a:extLst>
            <a:ext uri="{FF2B5EF4-FFF2-40B4-BE49-F238E27FC236}">
              <a16:creationId xmlns:a16="http://schemas.microsoft.com/office/drawing/2014/main" id="{00000000-0008-0000-0F00-000002030000}"/>
            </a:ext>
          </a:extLst>
        </xdr:cNvPr>
        <xdr:cNvSpPr txBox="1"/>
      </xdr:nvSpPr>
      <xdr:spPr>
        <a:xfrm>
          <a:off x="121672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771" name="n_4aveValue【消防施設】&#10;有形固定資産減価償却率">
          <a:extLst>
            <a:ext uri="{FF2B5EF4-FFF2-40B4-BE49-F238E27FC236}">
              <a16:creationId xmlns:a16="http://schemas.microsoft.com/office/drawing/2014/main" id="{00000000-0008-0000-0F00-000003030000}"/>
            </a:ext>
          </a:extLst>
        </xdr:cNvPr>
        <xdr:cNvSpPr txBox="1"/>
      </xdr:nvSpPr>
      <xdr:spPr>
        <a:xfrm>
          <a:off x="11354444" y="1350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2" name="n_1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7160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3" name="n_2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92867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6548</xdr:rowOff>
    </xdr:from>
    <xdr:ext cx="405111" cy="259045"/>
    <xdr:sp macro="" textlink="">
      <xdr:nvSpPr>
        <xdr:cNvPr id="774" name="n_3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167244" y="143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145341</xdr:rowOff>
    </xdr:from>
    <xdr:ext cx="405111" cy="259045"/>
    <xdr:sp macro="" textlink="">
      <xdr:nvSpPr>
        <xdr:cNvPr id="775" name="n_4mainValue【消防施設】&#10;有形固定資産減価償却率">
          <a:extLst>
            <a:ext uri="{FF2B5EF4-FFF2-40B4-BE49-F238E27FC236}">
              <a16:creationId xmlns:a16="http://schemas.microsoft.com/office/drawing/2014/main" id="{00000000-0008-0000-0F00-000007030000}"/>
            </a:ext>
          </a:extLst>
        </xdr:cNvPr>
        <xdr:cNvSpPr txBox="1"/>
      </xdr:nvSpPr>
      <xdr:spPr>
        <a:xfrm>
          <a:off x="11354444" y="1435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00000000-0008-0000-0F00-00001E03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flipV="1">
          <a:off x="19951064" y="12986258"/>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800" name="【消防施設】&#10;一人当たり面積最小値テキスト">
          <a:extLst>
            <a:ext uri="{FF2B5EF4-FFF2-40B4-BE49-F238E27FC236}">
              <a16:creationId xmlns:a16="http://schemas.microsoft.com/office/drawing/2014/main" id="{00000000-0008-0000-0F00-000020030000}"/>
            </a:ext>
          </a:extLst>
        </xdr:cNvPr>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802" name="【消防施設】&#10;一人当たり面積最大値テキスト">
          <a:extLst>
            <a:ext uri="{FF2B5EF4-FFF2-40B4-BE49-F238E27FC236}">
              <a16:creationId xmlns:a16="http://schemas.microsoft.com/office/drawing/2014/main" id="{00000000-0008-0000-0F00-000022030000}"/>
            </a:ext>
          </a:extLst>
        </xdr:cNvPr>
        <xdr:cNvSpPr txBox="1"/>
      </xdr:nvSpPr>
      <xdr:spPr>
        <a:xfrm>
          <a:off x="19989800" y="127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9881850" y="12986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804" name="【消防施設】&#10;一人当たり面積平均値テキスト">
          <a:extLst>
            <a:ext uri="{FF2B5EF4-FFF2-40B4-BE49-F238E27FC236}">
              <a16:creationId xmlns:a16="http://schemas.microsoft.com/office/drawing/2014/main" id="{00000000-0008-0000-0F00-000024030000}"/>
            </a:ext>
          </a:extLst>
        </xdr:cNvPr>
        <xdr:cNvSpPr txBox="1"/>
      </xdr:nvSpPr>
      <xdr:spPr>
        <a:xfrm>
          <a:off x="19989800" y="13876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900900" y="14019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157950" y="140235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345150" y="1405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7551400" y="140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6757650" y="14046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75692</xdr:rowOff>
    </xdr:from>
    <xdr:to>
      <xdr:col>116</xdr:col>
      <xdr:colOff>114300</xdr:colOff>
      <xdr:row>86</xdr:row>
      <xdr:rowOff>5842</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900900" y="14115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54119</xdr:rowOff>
    </xdr:from>
    <xdr:ext cx="469744" cy="259045"/>
    <xdr:sp macro="" textlink="">
      <xdr:nvSpPr>
        <xdr:cNvPr id="816" name="【消防施設】&#10;一人当たり面積該当値テキスト">
          <a:extLst>
            <a:ext uri="{FF2B5EF4-FFF2-40B4-BE49-F238E27FC236}">
              <a16:creationId xmlns:a16="http://schemas.microsoft.com/office/drawing/2014/main" id="{00000000-0008-0000-0F00-000030030000}"/>
            </a:ext>
          </a:extLst>
        </xdr:cNvPr>
        <xdr:cNvSpPr txBox="1"/>
      </xdr:nvSpPr>
      <xdr:spPr>
        <a:xfrm>
          <a:off x="19989800" y="140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9157950" y="14118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126492</xdr:rowOff>
    </xdr:from>
    <xdr:to>
      <xdr:col>116</xdr:col>
      <xdr:colOff>63500</xdr:colOff>
      <xdr:row>85</xdr:row>
      <xdr:rowOff>129539</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9202400" y="14166342"/>
          <a:ext cx="7493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83313</xdr:rowOff>
    </xdr:from>
    <xdr:to>
      <xdr:col>107</xdr:col>
      <xdr:colOff>101600</xdr:colOff>
      <xdr:row>86</xdr:row>
      <xdr:rowOff>13463</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8345150" y="14123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134113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18395950" y="14169389"/>
          <a:ext cx="8064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86361</xdr:rowOff>
    </xdr:from>
    <xdr:to>
      <xdr:col>102</xdr:col>
      <xdr:colOff>165100</xdr:colOff>
      <xdr:row>86</xdr:row>
      <xdr:rowOff>16511</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7551400" y="14126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134113</xdr:rowOff>
    </xdr:from>
    <xdr:to>
      <xdr:col>107</xdr:col>
      <xdr:colOff>50800</xdr:colOff>
      <xdr:row>85</xdr:row>
      <xdr:rowOff>137161</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7602200" y="14173963"/>
          <a:ext cx="7937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88646</xdr:rowOff>
    </xdr:from>
    <xdr:to>
      <xdr:col>98</xdr:col>
      <xdr:colOff>38100</xdr:colOff>
      <xdr:row>86</xdr:row>
      <xdr:rowOff>18796</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6757650" y="14128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137161</xdr:rowOff>
    </xdr:from>
    <xdr:to>
      <xdr:col>102</xdr:col>
      <xdr:colOff>114300</xdr:colOff>
      <xdr:row>85</xdr:row>
      <xdr:rowOff>139446</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6802100" y="14177011"/>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825" name="n_1aveValue【消防施設】&#10;一人当たり面積">
          <a:extLst>
            <a:ext uri="{FF2B5EF4-FFF2-40B4-BE49-F238E27FC236}">
              <a16:creationId xmlns:a16="http://schemas.microsoft.com/office/drawing/2014/main" id="{00000000-0008-0000-0F00-000039030000}"/>
            </a:ext>
          </a:extLst>
        </xdr:cNvPr>
        <xdr:cNvSpPr txBox="1"/>
      </xdr:nvSpPr>
      <xdr:spPr>
        <a:xfrm>
          <a:off x="18980227" y="1380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826" name="n_2aveValue【消防施設】&#10;一人当たり面積">
          <a:extLst>
            <a:ext uri="{FF2B5EF4-FFF2-40B4-BE49-F238E27FC236}">
              <a16:creationId xmlns:a16="http://schemas.microsoft.com/office/drawing/2014/main" id="{00000000-0008-0000-0F00-00003A030000}"/>
            </a:ext>
          </a:extLst>
        </xdr:cNvPr>
        <xdr:cNvSpPr txBox="1"/>
      </xdr:nvSpPr>
      <xdr:spPr>
        <a:xfrm>
          <a:off x="18180127" y="138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827" name="n_3aveValue【消防施設】&#10;一人当たり面積">
          <a:extLst>
            <a:ext uri="{FF2B5EF4-FFF2-40B4-BE49-F238E27FC236}">
              <a16:creationId xmlns:a16="http://schemas.microsoft.com/office/drawing/2014/main" id="{00000000-0008-0000-0F00-00003B030000}"/>
            </a:ext>
          </a:extLst>
        </xdr:cNvPr>
        <xdr:cNvSpPr txBox="1"/>
      </xdr:nvSpPr>
      <xdr:spPr>
        <a:xfrm>
          <a:off x="17386377" y="138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828" name="n_4aveValue【消防施設】&#10;一人当たり面積">
          <a:extLst>
            <a:ext uri="{FF2B5EF4-FFF2-40B4-BE49-F238E27FC236}">
              <a16:creationId xmlns:a16="http://schemas.microsoft.com/office/drawing/2014/main" id="{00000000-0008-0000-0F00-00003C030000}"/>
            </a:ext>
          </a:extLst>
        </xdr:cNvPr>
        <xdr:cNvSpPr txBox="1"/>
      </xdr:nvSpPr>
      <xdr:spPr>
        <a:xfrm>
          <a:off x="16592627" y="13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829" name="n_1mainValue【消防施設】&#10;一人当たり面積">
          <a:extLst>
            <a:ext uri="{FF2B5EF4-FFF2-40B4-BE49-F238E27FC236}">
              <a16:creationId xmlns:a16="http://schemas.microsoft.com/office/drawing/2014/main" id="{00000000-0008-0000-0F00-00003D030000}"/>
            </a:ext>
          </a:extLst>
        </xdr:cNvPr>
        <xdr:cNvSpPr txBox="1"/>
      </xdr:nvSpPr>
      <xdr:spPr>
        <a:xfrm>
          <a:off x="189802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4590</xdr:rowOff>
    </xdr:from>
    <xdr:ext cx="469744" cy="259045"/>
    <xdr:sp macro="" textlink="">
      <xdr:nvSpPr>
        <xdr:cNvPr id="830" name="n_2mainValue【消防施設】&#10;一人当たり面積">
          <a:extLst>
            <a:ext uri="{FF2B5EF4-FFF2-40B4-BE49-F238E27FC236}">
              <a16:creationId xmlns:a16="http://schemas.microsoft.com/office/drawing/2014/main" id="{00000000-0008-0000-0F00-00003E030000}"/>
            </a:ext>
          </a:extLst>
        </xdr:cNvPr>
        <xdr:cNvSpPr txBox="1"/>
      </xdr:nvSpPr>
      <xdr:spPr>
        <a:xfrm>
          <a:off x="18180127" y="1420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7638</xdr:rowOff>
    </xdr:from>
    <xdr:ext cx="469744" cy="259045"/>
    <xdr:sp macro="" textlink="">
      <xdr:nvSpPr>
        <xdr:cNvPr id="831" name="n_3mainValue【消防施設】&#10;一人当たり面積">
          <a:extLst>
            <a:ext uri="{FF2B5EF4-FFF2-40B4-BE49-F238E27FC236}">
              <a16:creationId xmlns:a16="http://schemas.microsoft.com/office/drawing/2014/main" id="{00000000-0008-0000-0F00-00003F030000}"/>
            </a:ext>
          </a:extLst>
        </xdr:cNvPr>
        <xdr:cNvSpPr txBox="1"/>
      </xdr:nvSpPr>
      <xdr:spPr>
        <a:xfrm>
          <a:off x="17386377"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9923</xdr:rowOff>
    </xdr:from>
    <xdr:ext cx="469744" cy="259045"/>
    <xdr:sp macro="" textlink="">
      <xdr:nvSpPr>
        <xdr:cNvPr id="832" name="n_4mainValue【消防施設】&#10;一人当たり面積">
          <a:extLst>
            <a:ext uri="{FF2B5EF4-FFF2-40B4-BE49-F238E27FC236}">
              <a16:creationId xmlns:a16="http://schemas.microsoft.com/office/drawing/2014/main" id="{00000000-0008-0000-0F00-000040030000}"/>
            </a:ext>
          </a:extLst>
        </xdr:cNvPr>
        <xdr:cNvSpPr txBox="1"/>
      </xdr:nvSpPr>
      <xdr:spPr>
        <a:xfrm>
          <a:off x="16592627"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F00-000057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7" name="【庁舎】&#10;有形固定資産減価償却率最小値テキスト">
          <a:extLst>
            <a:ext uri="{FF2B5EF4-FFF2-40B4-BE49-F238E27FC236}">
              <a16:creationId xmlns:a16="http://schemas.microsoft.com/office/drawing/2014/main" id="{00000000-0008-0000-0F00-000059030000}"/>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9" name="【庁舎】&#10;有形固定資産減価償却率最大値テキスト">
          <a:extLst>
            <a:ext uri="{FF2B5EF4-FFF2-40B4-BE49-F238E27FC236}">
              <a16:creationId xmlns:a16="http://schemas.microsoft.com/office/drawing/2014/main" id="{00000000-0008-0000-0F00-00005B030000}"/>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F00-00005D030000}"/>
            </a:ext>
          </a:extLst>
        </xdr:cNvPr>
        <xdr:cNvSpPr txBox="1"/>
      </xdr:nvSpPr>
      <xdr:spPr>
        <a:xfrm>
          <a:off x="14738350" y="17063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4649450" y="17212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3887450" y="1723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093700" y="1726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299950" y="17283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1487150" y="172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4649450" y="176961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8907</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F00-000069030000}"/>
            </a:ext>
          </a:extLst>
        </xdr:cNvPr>
        <xdr:cNvSpPr txBox="1"/>
      </xdr:nvSpPr>
      <xdr:spPr>
        <a:xfrm>
          <a:off x="14738350"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73661</xdr:rowOff>
    </xdr:from>
    <xdr:to>
      <xdr:col>81</xdr:col>
      <xdr:colOff>101600</xdr:colOff>
      <xdr:row>107</xdr:row>
      <xdr:rowOff>3811</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388745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124461</xdr:rowOff>
    </xdr:from>
    <xdr:to>
      <xdr:col>85</xdr:col>
      <xdr:colOff>127000</xdr:colOff>
      <xdr:row>106</xdr:row>
      <xdr:rowOff>144780</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3938250" y="17726661"/>
          <a:ext cx="762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45720</xdr:rowOff>
    </xdr:from>
    <xdr:to>
      <xdr:col>76</xdr:col>
      <xdr:colOff>165100</xdr:colOff>
      <xdr:row>106</xdr:row>
      <xdr:rowOff>147320</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3093700" y="17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96520</xdr:rowOff>
    </xdr:from>
    <xdr:to>
      <xdr:col>81</xdr:col>
      <xdr:colOff>50800</xdr:colOff>
      <xdr:row>106</xdr:row>
      <xdr:rowOff>124461</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3144500" y="17698720"/>
          <a:ext cx="79375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27939</xdr:rowOff>
    </xdr:from>
    <xdr:to>
      <xdr:col>72</xdr:col>
      <xdr:colOff>38100</xdr:colOff>
      <xdr:row>106</xdr:row>
      <xdr:rowOff>129539</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2299950" y="17630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78739</xdr:rowOff>
    </xdr:from>
    <xdr:to>
      <xdr:col>76</xdr:col>
      <xdr:colOff>114300</xdr:colOff>
      <xdr:row>106</xdr:row>
      <xdr:rowOff>96520</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2344400" y="17680939"/>
          <a:ext cx="8001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38100</xdr:rowOff>
    </xdr:from>
    <xdr:to>
      <xdr:col>67</xdr:col>
      <xdr:colOff>101600</xdr:colOff>
      <xdr:row>106</xdr:row>
      <xdr:rowOff>139700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1487150" y="176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78739</xdr:rowOff>
    </xdr:from>
    <xdr:to>
      <xdr:col>71</xdr:col>
      <xdr:colOff>177800</xdr:colOff>
      <xdr:row>106</xdr:row>
      <xdr:rowOff>88900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flipV="1">
          <a:off x="11537950" y="17680939"/>
          <a:ext cx="80645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F00-000072030000}"/>
            </a:ext>
          </a:extLst>
        </xdr:cNvPr>
        <xdr:cNvSpPr txBox="1"/>
      </xdr:nvSpPr>
      <xdr:spPr>
        <a:xfrm>
          <a:off x="137420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F00-000073030000}"/>
            </a:ext>
          </a:extLst>
        </xdr:cNvPr>
        <xdr:cNvSpPr txBox="1"/>
      </xdr:nvSpPr>
      <xdr:spPr>
        <a:xfrm>
          <a:off x="1296099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F00-000074030000}"/>
            </a:ext>
          </a:extLst>
        </xdr:cNvPr>
        <xdr:cNvSpPr txBox="1"/>
      </xdr:nvSpPr>
      <xdr:spPr>
        <a:xfrm>
          <a:off x="12167244"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F00-000075030000}"/>
            </a:ext>
          </a:extLst>
        </xdr:cNvPr>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166388</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F00-000076030000}"/>
            </a:ext>
          </a:extLst>
        </xdr:cNvPr>
        <xdr:cNvSpPr txBox="1"/>
      </xdr:nvSpPr>
      <xdr:spPr>
        <a:xfrm>
          <a:off x="1374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138447</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F00-000077030000}"/>
            </a:ext>
          </a:extLst>
        </xdr:cNvPr>
        <xdr:cNvSpPr txBox="1"/>
      </xdr:nvSpPr>
      <xdr:spPr>
        <a:xfrm>
          <a:off x="12960994" y="1774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120666</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F00-000078030000}"/>
            </a:ext>
          </a:extLst>
        </xdr:cNvPr>
        <xdr:cNvSpPr txBox="1"/>
      </xdr:nvSpPr>
      <xdr:spPr>
        <a:xfrm>
          <a:off x="121672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130827</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F00-000079030000}"/>
            </a:ext>
          </a:extLst>
        </xdr:cNvPr>
        <xdr:cNvSpPr txBox="1"/>
      </xdr:nvSpPr>
      <xdr:spPr>
        <a:xfrm>
          <a:off x="11354444"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F00-000090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flipV="1">
          <a:off x="19951064" y="166698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14" name="【庁舎】&#10;一人当たり面積最小値テキスト">
          <a:extLst>
            <a:ext uri="{FF2B5EF4-FFF2-40B4-BE49-F238E27FC236}">
              <a16:creationId xmlns:a16="http://schemas.microsoft.com/office/drawing/2014/main" id="{00000000-0008-0000-0F00-000092030000}"/>
            </a:ext>
          </a:extLst>
        </xdr:cNvPr>
        <xdr:cNvSpPr txBox="1"/>
      </xdr:nvSpPr>
      <xdr:spPr>
        <a:xfrm>
          <a:off x="19989800" y="17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9881850" y="17977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916" name="【庁舎】&#10;一人当たり面積最大値テキスト">
          <a:extLst>
            <a:ext uri="{FF2B5EF4-FFF2-40B4-BE49-F238E27FC236}">
              <a16:creationId xmlns:a16="http://schemas.microsoft.com/office/drawing/2014/main" id="{00000000-0008-0000-0F00-000094030000}"/>
            </a:ext>
          </a:extLst>
        </xdr:cNvPr>
        <xdr:cNvSpPr txBox="1"/>
      </xdr:nvSpPr>
      <xdr:spPr>
        <a:xfrm>
          <a:off x="19989800" y="164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9881850" y="16669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918" name="【庁舎】&#10;一人当たり面積平均値テキスト">
          <a:extLst>
            <a:ext uri="{FF2B5EF4-FFF2-40B4-BE49-F238E27FC236}">
              <a16:creationId xmlns:a16="http://schemas.microsoft.com/office/drawing/2014/main" id="{00000000-0008-0000-0F00-000096030000}"/>
            </a:ext>
          </a:extLst>
        </xdr:cNvPr>
        <xdr:cNvSpPr txBox="1"/>
      </xdr:nvSpPr>
      <xdr:spPr>
        <a:xfrm>
          <a:off x="19989800" y="17509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9900900" y="1765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9157950" y="17679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834515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75514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6757650" y="1771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67690</xdr:rowOff>
    </xdr:from>
    <xdr:to>
      <xdr:col>116</xdr:col>
      <xdr:colOff>114300</xdr:colOff>
      <xdr:row>106</xdr:row>
      <xdr:rowOff>169290</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19900900" y="176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46117</xdr:rowOff>
    </xdr:from>
    <xdr:ext cx="469744" cy="259045"/>
    <xdr:sp macro="" textlink="">
      <xdr:nvSpPr>
        <xdr:cNvPr id="930" name="【庁舎】&#10;一人当たり面積該当値テキスト">
          <a:extLst>
            <a:ext uri="{FF2B5EF4-FFF2-40B4-BE49-F238E27FC236}">
              <a16:creationId xmlns:a16="http://schemas.microsoft.com/office/drawing/2014/main" id="{00000000-0008-0000-0F00-0000A2030000}"/>
            </a:ext>
          </a:extLst>
        </xdr:cNvPr>
        <xdr:cNvSpPr txBox="1"/>
      </xdr:nvSpPr>
      <xdr:spPr>
        <a:xfrm>
          <a:off x="19989800" y="176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76454</xdr:rowOff>
    </xdr:from>
    <xdr:to>
      <xdr:col>112</xdr:col>
      <xdr:colOff>38100</xdr:colOff>
      <xdr:row>107</xdr:row>
      <xdr:rowOff>6604</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19157950" y="17678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118490</xdr:rowOff>
    </xdr:from>
    <xdr:to>
      <xdr:col>116</xdr:col>
      <xdr:colOff>63500</xdr:colOff>
      <xdr:row>106</xdr:row>
      <xdr:rowOff>127254</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19202400" y="17720690"/>
          <a:ext cx="7493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86740</xdr:rowOff>
    </xdr:from>
    <xdr:to>
      <xdr:col>107</xdr:col>
      <xdr:colOff>101600</xdr:colOff>
      <xdr:row>107</xdr:row>
      <xdr:rowOff>16890</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8345150" y="176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127254</xdr:rowOff>
    </xdr:from>
    <xdr:to>
      <xdr:col>111</xdr:col>
      <xdr:colOff>177800</xdr:colOff>
      <xdr:row>106</xdr:row>
      <xdr:rowOff>137540</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flipV="1">
          <a:off x="18395950" y="17729454"/>
          <a:ext cx="80645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75514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137540</xdr:rowOff>
    </xdr:from>
    <xdr:to>
      <xdr:col>107</xdr:col>
      <xdr:colOff>50800</xdr:colOff>
      <xdr:row>106</xdr:row>
      <xdr:rowOff>144780</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7602200" y="17739740"/>
          <a:ext cx="79375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99313</xdr:rowOff>
    </xdr:from>
    <xdr:to>
      <xdr:col>98</xdr:col>
      <xdr:colOff>38100</xdr:colOff>
      <xdr:row>107</xdr:row>
      <xdr:rowOff>29463</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6757650" y="17701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150113</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16802100" y="17746980"/>
          <a:ext cx="8001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939" name="n_1aveValue【庁舎】&#10;一人当たり面積">
          <a:extLst>
            <a:ext uri="{FF2B5EF4-FFF2-40B4-BE49-F238E27FC236}">
              <a16:creationId xmlns:a16="http://schemas.microsoft.com/office/drawing/2014/main" id="{00000000-0008-0000-0F00-0000AB030000}"/>
            </a:ext>
          </a:extLst>
        </xdr:cNvPr>
        <xdr:cNvSpPr txBox="1"/>
      </xdr:nvSpPr>
      <xdr:spPr>
        <a:xfrm>
          <a:off x="18980227" y="1777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40" name="n_2aveValue【庁舎】&#10;一人当たり面積">
          <a:extLst>
            <a:ext uri="{FF2B5EF4-FFF2-40B4-BE49-F238E27FC236}">
              <a16:creationId xmlns:a16="http://schemas.microsoft.com/office/drawing/2014/main" id="{00000000-0008-0000-0F00-0000AC030000}"/>
            </a:ext>
          </a:extLst>
        </xdr:cNvPr>
        <xdr:cNvSpPr txBox="1"/>
      </xdr:nvSpPr>
      <xdr:spPr>
        <a:xfrm>
          <a:off x="181801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941" name="n_3aveValue【庁舎】&#10;一人当たり面積">
          <a:extLst>
            <a:ext uri="{FF2B5EF4-FFF2-40B4-BE49-F238E27FC236}">
              <a16:creationId xmlns:a16="http://schemas.microsoft.com/office/drawing/2014/main" id="{00000000-0008-0000-0F00-0000AD030000}"/>
            </a:ext>
          </a:extLst>
        </xdr:cNvPr>
        <xdr:cNvSpPr txBox="1"/>
      </xdr:nvSpPr>
      <xdr:spPr>
        <a:xfrm>
          <a:off x="17386377" y="177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942" name="n_4aveValue【庁舎】&#10;一人当たり面積">
          <a:extLst>
            <a:ext uri="{FF2B5EF4-FFF2-40B4-BE49-F238E27FC236}">
              <a16:creationId xmlns:a16="http://schemas.microsoft.com/office/drawing/2014/main" id="{00000000-0008-0000-0F00-0000AE030000}"/>
            </a:ext>
          </a:extLst>
        </xdr:cNvPr>
        <xdr:cNvSpPr txBox="1"/>
      </xdr:nvSpPr>
      <xdr:spPr>
        <a:xfrm>
          <a:off x="16592627" y="1780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23131</xdr:rowOff>
    </xdr:from>
    <xdr:ext cx="469744" cy="259045"/>
    <xdr:sp macro="" textlink="">
      <xdr:nvSpPr>
        <xdr:cNvPr id="943" name="n_1mainValue【庁舎】&#10;一人当たり面積">
          <a:extLst>
            <a:ext uri="{FF2B5EF4-FFF2-40B4-BE49-F238E27FC236}">
              <a16:creationId xmlns:a16="http://schemas.microsoft.com/office/drawing/2014/main" id="{00000000-0008-0000-0F00-0000AF030000}"/>
            </a:ext>
          </a:extLst>
        </xdr:cNvPr>
        <xdr:cNvSpPr txBox="1"/>
      </xdr:nvSpPr>
      <xdr:spPr>
        <a:xfrm>
          <a:off x="18980227" y="174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33417</xdr:rowOff>
    </xdr:from>
    <xdr:ext cx="469744" cy="259045"/>
    <xdr:sp macro="" textlink="">
      <xdr:nvSpPr>
        <xdr:cNvPr id="944" name="n_2mainValue【庁舎】&#10;一人当たり面積">
          <a:extLst>
            <a:ext uri="{FF2B5EF4-FFF2-40B4-BE49-F238E27FC236}">
              <a16:creationId xmlns:a16="http://schemas.microsoft.com/office/drawing/2014/main" id="{00000000-0008-0000-0F00-0000B0030000}"/>
            </a:ext>
          </a:extLst>
        </xdr:cNvPr>
        <xdr:cNvSpPr txBox="1"/>
      </xdr:nvSpPr>
      <xdr:spPr>
        <a:xfrm>
          <a:off x="18180127" y="174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45" name="n_3mainValue【庁舎】&#10;一人当たり面積">
          <a:extLst>
            <a:ext uri="{FF2B5EF4-FFF2-40B4-BE49-F238E27FC236}">
              <a16:creationId xmlns:a16="http://schemas.microsoft.com/office/drawing/2014/main" id="{00000000-0008-0000-0F00-0000B1030000}"/>
            </a:ext>
          </a:extLst>
        </xdr:cNvPr>
        <xdr:cNvSpPr txBox="1"/>
      </xdr:nvSpPr>
      <xdr:spPr>
        <a:xfrm>
          <a:off x="1738637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45990</xdr:rowOff>
    </xdr:from>
    <xdr:ext cx="469744" cy="259045"/>
    <xdr:sp macro="" textlink="">
      <xdr:nvSpPr>
        <xdr:cNvPr id="946" name="n_4mainValue【庁舎】&#10;一人当たり面積">
          <a:extLst>
            <a:ext uri="{FF2B5EF4-FFF2-40B4-BE49-F238E27FC236}">
              <a16:creationId xmlns:a16="http://schemas.microsoft.com/office/drawing/2014/main" id="{00000000-0008-0000-0F00-0000B2030000}"/>
            </a:ext>
          </a:extLst>
        </xdr:cNvPr>
        <xdr:cNvSpPr txBox="1"/>
      </xdr:nvSpPr>
      <xdr:spPr>
        <a:xfrm>
          <a:off x="16592627" y="1747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F00-0000B5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消防施設、庁舎であり、特に低くなっている施設は、認定こども園・幼稚園・保育所、保健センター・保健所になっています。 </a:t>
          </a:r>
        </a:p>
        <a:p>
          <a:r>
            <a:rPr kumimoji="1" lang="ja-JP" altLang="en-US" sz="1300">
              <a:latin typeface="ＭＳ Ｐゴシック" panose="020B0600070205080204" pitchFamily="50" charset="-128"/>
              <a:ea typeface="ＭＳ Ｐゴシック" panose="020B0600070205080204" pitchFamily="50" charset="-128"/>
            </a:rPr>
            <a:t>学校施設については、昭和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年度に建設された小学校や昭和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年度に建設された中学校などの有形固定資産減価償却率が高くなっており、令和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年度に策定した学校施設長寿命化計画に基づき、老朽化対策に取り組んでいきます。 </a:t>
          </a: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年以前に建設された住宅の耐用年数が経過しているため、有形固定資産減価償却率が高くなっており、かつ、類似団体と比較して、一人当たりの面積も高い状況にありますが、平成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年度に策定した長寿命化計画に基づき、計画的に除却や建て替え、改修を行っています。</a:t>
          </a:r>
        </a:p>
        <a:p>
          <a:r>
            <a:rPr kumimoji="1" lang="ja-JP" altLang="en-US" sz="1300">
              <a:latin typeface="ＭＳ Ｐゴシック" panose="020B0600070205080204" pitchFamily="50" charset="-128"/>
              <a:ea typeface="ＭＳ Ｐゴシック" panose="020B0600070205080204" pitchFamily="50" charset="-128"/>
            </a:rPr>
            <a:t>消防施設及び庁舎については、昭和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年度に建設された消防庁舎や昭和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年度に建設された役場庁舎の耐用年数が経過しつつあるため、有形固定資産減価償却率が高くなっていますが、令和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年度に策定した個別施設計画に基づき、現施設の方向性を検討していきます。</a:t>
          </a:r>
        </a:p>
        <a:p>
          <a:r>
            <a:rPr kumimoji="1" lang="ja-JP" altLang="en-US" sz="1300">
              <a:latin typeface="ＭＳ Ｐゴシック" panose="020B0600070205080204" pitchFamily="50" charset="-128"/>
              <a:ea typeface="ＭＳ Ｐゴシック" panose="020B0600070205080204" pitchFamily="50" charset="-128"/>
            </a:rPr>
            <a:t>認定こども園については、平成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年度に幼稚園を廃止し、新たに幼児センター（現認定こども園）として建設し、保健センターについては、平成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年度に新たに総合福祉センターを建設したため、有形固定資産減価償却率が類似団体と比較して低くなっています。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6093600</v>
      </c>
      <c r="BO4" s="384"/>
      <c r="BP4" s="384"/>
      <c r="BQ4" s="384"/>
      <c r="BR4" s="384"/>
      <c r="BS4" s="384"/>
      <c r="BT4" s="384"/>
      <c r="BU4" s="385"/>
      <c r="BV4" s="383">
        <v>6176844</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7.1</v>
      </c>
      <c r="CU4" s="390"/>
      <c r="CV4" s="390"/>
      <c r="CW4" s="390"/>
      <c r="CX4" s="390"/>
      <c r="CY4" s="390"/>
      <c r="CZ4" s="390"/>
      <c r="DA4" s="391"/>
      <c r="DB4" s="389">
        <v>5.0999999999999996</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5857349</v>
      </c>
      <c r="BO5" s="421"/>
      <c r="BP5" s="421"/>
      <c r="BQ5" s="421"/>
      <c r="BR5" s="421"/>
      <c r="BS5" s="421"/>
      <c r="BT5" s="421"/>
      <c r="BU5" s="422"/>
      <c r="BV5" s="420">
        <v>5997048</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88</v>
      </c>
      <c r="CU5" s="418"/>
      <c r="CV5" s="418"/>
      <c r="CW5" s="418"/>
      <c r="CX5" s="418"/>
      <c r="CY5" s="418"/>
      <c r="CZ5" s="418"/>
      <c r="DA5" s="419"/>
      <c r="DB5" s="417">
        <v>85</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236251</v>
      </c>
      <c r="BO6" s="421"/>
      <c r="BP6" s="421"/>
      <c r="BQ6" s="421"/>
      <c r="BR6" s="421"/>
      <c r="BS6" s="421"/>
      <c r="BT6" s="421"/>
      <c r="BU6" s="422"/>
      <c r="BV6" s="420">
        <v>179796</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88.7</v>
      </c>
      <c r="CU6" s="458"/>
      <c r="CV6" s="458"/>
      <c r="CW6" s="458"/>
      <c r="CX6" s="458"/>
      <c r="CY6" s="458"/>
      <c r="CZ6" s="458"/>
      <c r="DA6" s="459"/>
      <c r="DB6" s="457">
        <v>87.7</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104</v>
      </c>
      <c r="AV7" s="453"/>
      <c r="AW7" s="453"/>
      <c r="AX7" s="453"/>
      <c r="AY7" s="454" t="s">
        <v>108</v>
      </c>
      <c r="AZ7" s="455"/>
      <c r="BA7" s="455"/>
      <c r="BB7" s="455"/>
      <c r="BC7" s="455"/>
      <c r="BD7" s="455"/>
      <c r="BE7" s="455"/>
      <c r="BF7" s="455"/>
      <c r="BG7" s="455"/>
      <c r="BH7" s="455"/>
      <c r="BI7" s="455"/>
      <c r="BJ7" s="455"/>
      <c r="BK7" s="455"/>
      <c r="BL7" s="455"/>
      <c r="BM7" s="456"/>
      <c r="BN7" s="420">
        <v>450</v>
      </c>
      <c r="BO7" s="421"/>
      <c r="BP7" s="421"/>
      <c r="BQ7" s="421"/>
      <c r="BR7" s="421"/>
      <c r="BS7" s="421"/>
      <c r="BT7" s="421"/>
      <c r="BU7" s="422"/>
      <c r="BV7" s="420">
        <v>9610</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3302524</v>
      </c>
      <c r="CU7" s="421"/>
      <c r="CV7" s="421"/>
      <c r="CW7" s="421"/>
      <c r="CX7" s="421"/>
      <c r="CY7" s="421"/>
      <c r="CZ7" s="421"/>
      <c r="DA7" s="422"/>
      <c r="DB7" s="420">
        <v>3368210</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235801</v>
      </c>
      <c r="BO8" s="421"/>
      <c r="BP8" s="421"/>
      <c r="BQ8" s="421"/>
      <c r="BR8" s="421"/>
      <c r="BS8" s="421"/>
      <c r="BT8" s="421"/>
      <c r="BU8" s="422"/>
      <c r="BV8" s="420">
        <v>170186</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0.15</v>
      </c>
      <c r="CU8" s="461"/>
      <c r="CV8" s="461"/>
      <c r="CW8" s="461"/>
      <c r="CX8" s="461"/>
      <c r="CY8" s="461"/>
      <c r="CZ8" s="461"/>
      <c r="DA8" s="462"/>
      <c r="DB8" s="460">
        <v>0.15</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3126</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96</v>
      </c>
      <c r="AV9" s="453"/>
      <c r="AW9" s="453"/>
      <c r="AX9" s="453"/>
      <c r="AY9" s="454" t="s">
        <v>118</v>
      </c>
      <c r="AZ9" s="455"/>
      <c r="BA9" s="455"/>
      <c r="BB9" s="455"/>
      <c r="BC9" s="455"/>
      <c r="BD9" s="455"/>
      <c r="BE9" s="455"/>
      <c r="BF9" s="455"/>
      <c r="BG9" s="455"/>
      <c r="BH9" s="455"/>
      <c r="BI9" s="455"/>
      <c r="BJ9" s="455"/>
      <c r="BK9" s="455"/>
      <c r="BL9" s="455"/>
      <c r="BM9" s="456"/>
      <c r="BN9" s="420">
        <v>65615</v>
      </c>
      <c r="BO9" s="421"/>
      <c r="BP9" s="421"/>
      <c r="BQ9" s="421"/>
      <c r="BR9" s="421"/>
      <c r="BS9" s="421"/>
      <c r="BT9" s="421"/>
      <c r="BU9" s="422"/>
      <c r="BV9" s="420">
        <v>28221</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16.5</v>
      </c>
      <c r="CU9" s="418"/>
      <c r="CV9" s="418"/>
      <c r="CW9" s="418"/>
      <c r="CX9" s="418"/>
      <c r="CY9" s="418"/>
      <c r="CZ9" s="418"/>
      <c r="DA9" s="419"/>
      <c r="DB9" s="417">
        <v>16.3</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3547</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20</v>
      </c>
      <c r="BO10" s="421"/>
      <c r="BP10" s="421"/>
      <c r="BQ10" s="421"/>
      <c r="BR10" s="421"/>
      <c r="BS10" s="421"/>
      <c r="BT10" s="421"/>
      <c r="BU10" s="422"/>
      <c r="BV10" s="420">
        <v>230874</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122</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3027</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28570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139</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140</v>
      </c>
      <c r="N13" s="512"/>
      <c r="O13" s="512"/>
      <c r="P13" s="512"/>
      <c r="Q13" s="513"/>
      <c r="R13" s="504">
        <v>3001</v>
      </c>
      <c r="S13" s="505"/>
      <c r="T13" s="505"/>
      <c r="U13" s="505"/>
      <c r="V13" s="506"/>
      <c r="W13" s="436" t="s">
        <v>141</v>
      </c>
      <c r="X13" s="437"/>
      <c r="Y13" s="437"/>
      <c r="Z13" s="437"/>
      <c r="AA13" s="437"/>
      <c r="AB13" s="427"/>
      <c r="AC13" s="471">
        <v>401</v>
      </c>
      <c r="AD13" s="472"/>
      <c r="AE13" s="472"/>
      <c r="AF13" s="472"/>
      <c r="AG13" s="514"/>
      <c r="AH13" s="471">
        <v>399</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37065</v>
      </c>
      <c r="BO13" s="421"/>
      <c r="BP13" s="421"/>
      <c r="BQ13" s="421"/>
      <c r="BR13" s="421"/>
      <c r="BS13" s="421"/>
      <c r="BT13" s="421"/>
      <c r="BU13" s="422"/>
      <c r="BV13" s="420">
        <v>259095</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6.5</v>
      </c>
      <c r="CU13" s="418"/>
      <c r="CV13" s="418"/>
      <c r="CW13" s="418"/>
      <c r="CX13" s="418"/>
      <c r="CY13" s="418"/>
      <c r="CZ13" s="418"/>
      <c r="DA13" s="419"/>
      <c r="DB13" s="417">
        <v>6.2</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146</v>
      </c>
      <c r="M14" s="502"/>
      <c r="N14" s="502"/>
      <c r="O14" s="502"/>
      <c r="P14" s="502"/>
      <c r="Q14" s="503"/>
      <c r="R14" s="504">
        <v>3098</v>
      </c>
      <c r="S14" s="505"/>
      <c r="T14" s="505"/>
      <c r="U14" s="505"/>
      <c r="V14" s="506"/>
      <c r="W14" s="410"/>
      <c r="X14" s="411"/>
      <c r="Y14" s="411"/>
      <c r="Z14" s="411"/>
      <c r="AA14" s="411"/>
      <c r="AB14" s="400"/>
      <c r="AC14" s="507">
        <v>26</v>
      </c>
      <c r="AD14" s="508"/>
      <c r="AE14" s="508"/>
      <c r="AF14" s="508"/>
      <c r="AG14" s="509"/>
      <c r="AH14" s="507">
        <v>22.9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9.6</v>
      </c>
      <c r="CU14" s="519"/>
      <c r="CV14" s="519"/>
      <c r="CW14" s="519"/>
      <c r="CX14" s="519"/>
      <c r="CY14" s="519"/>
      <c r="CZ14" s="519"/>
      <c r="DA14" s="520"/>
      <c r="DB14" s="518">
        <v>9</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140</v>
      </c>
      <c r="N15" s="512"/>
      <c r="O15" s="512"/>
      <c r="P15" s="512"/>
      <c r="Q15" s="513"/>
      <c r="R15" s="504">
        <v>3074</v>
      </c>
      <c r="S15" s="505"/>
      <c r="T15" s="505"/>
      <c r="U15" s="505"/>
      <c r="V15" s="506"/>
      <c r="W15" s="436" t="s">
        <v>148</v>
      </c>
      <c r="X15" s="437"/>
      <c r="Y15" s="437"/>
      <c r="Z15" s="437"/>
      <c r="AA15" s="437"/>
      <c r="AB15" s="427"/>
      <c r="AC15" s="471">
        <v>284</v>
      </c>
      <c r="AD15" s="472"/>
      <c r="AE15" s="472"/>
      <c r="AF15" s="472"/>
      <c r="AG15" s="514"/>
      <c r="AH15" s="471">
        <v>414</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449369</v>
      </c>
      <c r="BO15" s="384"/>
      <c r="BP15" s="384"/>
      <c r="BQ15" s="384"/>
      <c r="BR15" s="384"/>
      <c r="BS15" s="384"/>
      <c r="BT15" s="384"/>
      <c r="BU15" s="385"/>
      <c r="BV15" s="383">
        <v>435096</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18.399999999999999</v>
      </c>
      <c r="AD16" s="508"/>
      <c r="AE16" s="508"/>
      <c r="AF16" s="508"/>
      <c r="AG16" s="509"/>
      <c r="AH16" s="507">
        <v>23.7</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3187997</v>
      </c>
      <c r="BO16" s="421"/>
      <c r="BP16" s="421"/>
      <c r="BQ16" s="421"/>
      <c r="BR16" s="421"/>
      <c r="BS16" s="421"/>
      <c r="BT16" s="421"/>
      <c r="BU16" s="422"/>
      <c r="BV16" s="420">
        <v>3178094</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856</v>
      </c>
      <c r="AD17" s="472"/>
      <c r="AE17" s="472"/>
      <c r="AF17" s="472"/>
      <c r="AG17" s="514"/>
      <c r="AH17" s="471">
        <v>931</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537616</v>
      </c>
      <c r="BO17" s="421"/>
      <c r="BP17" s="421"/>
      <c r="BQ17" s="421"/>
      <c r="BR17" s="421"/>
      <c r="BS17" s="421"/>
      <c r="BT17" s="421"/>
      <c r="BU17" s="422"/>
      <c r="BV17" s="420">
        <v>519973</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158</v>
      </c>
      <c r="C18" s="463"/>
      <c r="D18" s="463"/>
      <c r="E18" s="543"/>
      <c r="F18" s="543"/>
      <c r="G18" s="543"/>
      <c r="H18" s="543"/>
      <c r="I18" s="543"/>
      <c r="J18" s="543"/>
      <c r="K18" s="543"/>
      <c r="L18" s="544">
        <v>644.20000000000005</v>
      </c>
      <c r="M18" s="544"/>
      <c r="N18" s="544"/>
      <c r="O18" s="544"/>
      <c r="P18" s="544"/>
      <c r="Q18" s="544"/>
      <c r="R18" s="545"/>
      <c r="S18" s="545"/>
      <c r="T18" s="545"/>
      <c r="U18" s="545"/>
      <c r="V18" s="546"/>
      <c r="W18" s="438"/>
      <c r="X18" s="439"/>
      <c r="Y18" s="439"/>
      <c r="Z18" s="439"/>
      <c r="AA18" s="439"/>
      <c r="AB18" s="430"/>
      <c r="AC18" s="547">
        <v>55.5</v>
      </c>
      <c r="AD18" s="548"/>
      <c r="AE18" s="548"/>
      <c r="AF18" s="548"/>
      <c r="AG18" s="549"/>
      <c r="AH18" s="547">
        <v>53.4</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2932529</v>
      </c>
      <c r="BO18" s="421"/>
      <c r="BP18" s="421"/>
      <c r="BQ18" s="421"/>
      <c r="BR18" s="421"/>
      <c r="BS18" s="421"/>
      <c r="BT18" s="421"/>
      <c r="BU18" s="422"/>
      <c r="BV18" s="420">
        <v>2893940</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160</v>
      </c>
      <c r="C19" s="463"/>
      <c r="D19" s="463"/>
      <c r="E19" s="543"/>
      <c r="F19" s="543"/>
      <c r="G19" s="543"/>
      <c r="H19" s="543"/>
      <c r="I19" s="543"/>
      <c r="J19" s="543"/>
      <c r="K19" s="543"/>
      <c r="L19" s="551">
        <v>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3896126</v>
      </c>
      <c r="BO19" s="421"/>
      <c r="BP19" s="421"/>
      <c r="BQ19" s="421"/>
      <c r="BR19" s="421"/>
      <c r="BS19" s="421"/>
      <c r="BT19" s="421"/>
      <c r="BU19" s="422"/>
      <c r="BV19" s="420">
        <v>3865218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162</v>
      </c>
      <c r="C20" s="463"/>
      <c r="D20" s="463"/>
      <c r="E20" s="543"/>
      <c r="F20" s="543"/>
      <c r="G20" s="543"/>
      <c r="H20" s="543"/>
      <c r="I20" s="543"/>
      <c r="J20" s="543"/>
      <c r="K20" s="543"/>
      <c r="L20" s="551">
        <v>1473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5697192</v>
      </c>
      <c r="BO22" s="384"/>
      <c r="BP22" s="384"/>
      <c r="BQ22" s="384"/>
      <c r="BR22" s="384"/>
      <c r="BS22" s="384"/>
      <c r="BT22" s="384"/>
      <c r="BU22" s="385"/>
      <c r="BV22" s="383">
        <v>5920611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4944125</v>
      </c>
      <c r="BO23" s="421"/>
      <c r="BP23" s="421"/>
      <c r="BQ23" s="421"/>
      <c r="BR23" s="421"/>
      <c r="BS23" s="421"/>
      <c r="BT23" s="421"/>
      <c r="BU23" s="422"/>
      <c r="BV23" s="420">
        <v>5093463</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172</v>
      </c>
      <c r="F24" s="450"/>
      <c r="G24" s="450"/>
      <c r="H24" s="450"/>
      <c r="I24" s="450"/>
      <c r="J24" s="450"/>
      <c r="K24" s="451"/>
      <c r="L24" s="471">
        <v>1</v>
      </c>
      <c r="M24" s="472"/>
      <c r="N24" s="472"/>
      <c r="O24" s="472"/>
      <c r="P24" s="514"/>
      <c r="Q24" s="471">
        <v>7300</v>
      </c>
      <c r="R24" s="472"/>
      <c r="S24" s="472"/>
      <c r="T24" s="472"/>
      <c r="U24" s="472"/>
      <c r="V24" s="514"/>
      <c r="W24" s="566"/>
      <c r="X24" s="567"/>
      <c r="Y24" s="568"/>
      <c r="Z24" s="470" t="s">
        <v>173</v>
      </c>
      <c r="AA24" s="450"/>
      <c r="AB24" s="450"/>
      <c r="AC24" s="450"/>
      <c r="AD24" s="450"/>
      <c r="AE24" s="450"/>
      <c r="AF24" s="450"/>
      <c r="AG24" s="451"/>
      <c r="AH24" s="471">
        <v>107</v>
      </c>
      <c r="AI24" s="472"/>
      <c r="AJ24" s="472"/>
      <c r="AK24" s="472"/>
      <c r="AL24" s="514"/>
      <c r="AM24" s="471">
        <v>311584</v>
      </c>
      <c r="AN24" s="472"/>
      <c r="AO24" s="472"/>
      <c r="AP24" s="472"/>
      <c r="AQ24" s="472"/>
      <c r="AR24" s="514"/>
      <c r="AS24" s="471">
        <v>2912</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4327105</v>
      </c>
      <c r="BO24" s="421"/>
      <c r="BP24" s="421"/>
      <c r="BQ24" s="421"/>
      <c r="BR24" s="421"/>
      <c r="BS24" s="421"/>
      <c r="BT24" s="421"/>
      <c r="BU24" s="422"/>
      <c r="BV24" s="420">
        <v>4405791</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175</v>
      </c>
      <c r="F25" s="450"/>
      <c r="G25" s="450"/>
      <c r="H25" s="450"/>
      <c r="I25" s="450"/>
      <c r="J25" s="450"/>
      <c r="K25" s="451"/>
      <c r="L25" s="471">
        <v>1</v>
      </c>
      <c r="M25" s="472"/>
      <c r="N25" s="472"/>
      <c r="O25" s="472"/>
      <c r="P25" s="514"/>
      <c r="Q25" s="471">
        <v>5840</v>
      </c>
      <c r="R25" s="472"/>
      <c r="S25" s="472"/>
      <c r="T25" s="472"/>
      <c r="U25" s="472"/>
      <c r="V25" s="514"/>
      <c r="W25" s="566"/>
      <c r="X25" s="567"/>
      <c r="Y25" s="568"/>
      <c r="Z25" s="470" t="s">
        <v>176</v>
      </c>
      <c r="AA25" s="450"/>
      <c r="AB25" s="450"/>
      <c r="AC25" s="450"/>
      <c r="AD25" s="450"/>
      <c r="AE25" s="450"/>
      <c r="AF25" s="450"/>
      <c r="AG25" s="451"/>
      <c r="AH25" s="471" t="s">
        <v>177</v>
      </c>
      <c r="AI25" s="472"/>
      <c r="AJ25" s="472"/>
      <c r="AK25" s="472"/>
      <c r="AL25" s="514"/>
      <c r="AM25" s="471" t="s">
        <v>130</v>
      </c>
      <c r="AN25" s="472"/>
      <c r="AO25" s="472"/>
      <c r="AP25" s="472"/>
      <c r="AQ25" s="472"/>
      <c r="AR25" s="514"/>
      <c r="AS25" s="471" t="s">
        <v>177</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457300</v>
      </c>
      <c r="BO25" s="384"/>
      <c r="BP25" s="384"/>
      <c r="BQ25" s="384"/>
      <c r="BR25" s="384"/>
      <c r="BS25" s="384"/>
      <c r="BT25" s="384"/>
      <c r="BU25" s="385"/>
      <c r="BV25" s="383">
        <v>608250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5470</v>
      </c>
      <c r="R26" s="472"/>
      <c r="S26" s="472"/>
      <c r="T26" s="472"/>
      <c r="U26" s="472"/>
      <c r="V26" s="514"/>
      <c r="W26" s="566"/>
      <c r="X26" s="567"/>
      <c r="Y26" s="568"/>
      <c r="Z26" s="470" t="s">
        <v>180</v>
      </c>
      <c r="AA26" s="572"/>
      <c r="AB26" s="572"/>
      <c r="AC26" s="572"/>
      <c r="AD26" s="572"/>
      <c r="AE26" s="572"/>
      <c r="AF26" s="572"/>
      <c r="AG26" s="573"/>
      <c r="AH26" s="471">
        <v>3</v>
      </c>
      <c r="AI26" s="472"/>
      <c r="AJ26" s="472"/>
      <c r="AK26" s="472"/>
      <c r="AL26" s="514"/>
      <c r="AM26" s="471">
        <v>10074</v>
      </c>
      <c r="AN26" s="472"/>
      <c r="AO26" s="472"/>
      <c r="AP26" s="472"/>
      <c r="AQ26" s="472"/>
      <c r="AR26" s="514"/>
      <c r="AS26" s="471">
        <v>3358</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177</v>
      </c>
      <c r="BO26" s="421"/>
      <c r="BP26" s="421"/>
      <c r="BQ26" s="421"/>
      <c r="BR26" s="421"/>
      <c r="BS26" s="421"/>
      <c r="BT26" s="421"/>
      <c r="BU26" s="422"/>
      <c r="BV26" s="420" t="s">
        <v>130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2600</v>
      </c>
      <c r="R27" s="472"/>
      <c r="S27" s="472"/>
      <c r="T27" s="472"/>
      <c r="U27" s="472"/>
      <c r="V27" s="514"/>
      <c r="W27" s="566"/>
      <c r="X27" s="567"/>
      <c r="Y27" s="568"/>
      <c r="Z27" s="470" t="s">
        <v>183</v>
      </c>
      <c r="AA27" s="450"/>
      <c r="AB27" s="450"/>
      <c r="AC27" s="450"/>
      <c r="AD27" s="450"/>
      <c r="AE27" s="450"/>
      <c r="AF27" s="450"/>
      <c r="AG27" s="451"/>
      <c r="AH27" s="471" t="s">
        <v>177</v>
      </c>
      <c r="AI27" s="472"/>
      <c r="AJ27" s="472"/>
      <c r="AK27" s="472"/>
      <c r="AL27" s="514"/>
      <c r="AM27" s="471" t="s">
        <v>177</v>
      </c>
      <c r="AN27" s="472"/>
      <c r="AO27" s="472"/>
      <c r="AP27" s="472"/>
      <c r="AQ27" s="472"/>
      <c r="AR27" s="514"/>
      <c r="AS27" s="471" t="s">
        <v>130</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t="s">
        <v>177</v>
      </c>
      <c r="BO27" s="540"/>
      <c r="BP27" s="540"/>
      <c r="BQ27" s="540"/>
      <c r="BR27" s="540"/>
      <c r="BS27" s="540"/>
      <c r="BT27" s="540"/>
      <c r="BU27" s="541"/>
      <c r="BV27" s="539" t="s">
        <v>177</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2080</v>
      </c>
      <c r="R28" s="472"/>
      <c r="S28" s="472"/>
      <c r="T28" s="472"/>
      <c r="U28" s="472"/>
      <c r="V28" s="514"/>
      <c r="W28" s="566"/>
      <c r="X28" s="567"/>
      <c r="Y28" s="568"/>
      <c r="Z28" s="470" t="s">
        <v>186</v>
      </c>
      <c r="AA28" s="450"/>
      <c r="AB28" s="450"/>
      <c r="AC28" s="450"/>
      <c r="AD28" s="450"/>
      <c r="AE28" s="450"/>
      <c r="AF28" s="450"/>
      <c r="AG28" s="451"/>
      <c r="AH28" s="471" t="s">
        <v>177</v>
      </c>
      <c r="AI28" s="472"/>
      <c r="AJ28" s="472"/>
      <c r="AK28" s="472"/>
      <c r="AL28" s="514"/>
      <c r="AM28" s="471" t="s">
        <v>177</v>
      </c>
      <c r="AN28" s="472"/>
      <c r="AO28" s="472"/>
      <c r="AP28" s="472"/>
      <c r="AQ28" s="472"/>
      <c r="AR28" s="514"/>
      <c r="AS28" s="471" t="s">
        <v>177</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972383</v>
      </c>
      <c r="BO28" s="384"/>
      <c r="BP28" s="384"/>
      <c r="BQ28" s="384"/>
      <c r="BR28" s="384"/>
      <c r="BS28" s="384"/>
      <c r="BT28" s="384"/>
      <c r="BU28" s="385"/>
      <c r="BV28" s="383">
        <v>908333</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6</v>
      </c>
      <c r="M29" s="472"/>
      <c r="N29" s="472"/>
      <c r="O29" s="472"/>
      <c r="P29" s="514"/>
      <c r="Q29" s="471">
        <v>1750</v>
      </c>
      <c r="R29" s="472"/>
      <c r="S29" s="472"/>
      <c r="T29" s="472"/>
      <c r="U29" s="472"/>
      <c r="V29" s="514"/>
      <c r="W29" s="569"/>
      <c r="X29" s="570"/>
      <c r="Y29" s="571"/>
      <c r="Z29" s="470" t="s">
        <v>189</v>
      </c>
      <c r="AA29" s="450"/>
      <c r="AB29" s="450"/>
      <c r="AC29" s="450"/>
      <c r="AD29" s="450"/>
      <c r="AE29" s="450"/>
      <c r="AF29" s="450"/>
      <c r="AG29" s="451"/>
      <c r="AH29" s="471">
        <v>107</v>
      </c>
      <c r="AI29" s="472"/>
      <c r="AJ29" s="472"/>
      <c r="AK29" s="472"/>
      <c r="AL29" s="514"/>
      <c r="AM29" s="471">
        <v>311584</v>
      </c>
      <c r="AN29" s="472"/>
      <c r="AO29" s="472"/>
      <c r="AP29" s="472"/>
      <c r="AQ29" s="472"/>
      <c r="AR29" s="514"/>
      <c r="AS29" s="471">
        <v>2912</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32693</v>
      </c>
      <c r="BO29" s="421"/>
      <c r="BP29" s="421"/>
      <c r="BQ29" s="421"/>
      <c r="BR29" s="421"/>
      <c r="BS29" s="421"/>
      <c r="BT29" s="421"/>
      <c r="BU29" s="422"/>
      <c r="BV29" s="420">
        <v>32784</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96.9</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524208</v>
      </c>
      <c r="BO30" s="540"/>
      <c r="BP30" s="540"/>
      <c r="BQ30" s="540"/>
      <c r="BR30" s="540"/>
      <c r="BS30" s="540"/>
      <c r="BT30" s="540"/>
      <c r="BU30" s="541"/>
      <c r="BV30" s="539">
        <v>514175</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198</v>
      </c>
      <c r="D33" s="444"/>
      <c r="E33" s="409" t="s">
        <v>199</v>
      </c>
      <c r="F33" s="409"/>
      <c r="G33" s="409"/>
      <c r="H33" s="409"/>
      <c r="I33" s="409"/>
      <c r="J33" s="409"/>
      <c r="K33" s="409"/>
      <c r="L33" s="409"/>
      <c r="M33" s="409"/>
      <c r="N33" s="409"/>
      <c r="O33" s="409"/>
      <c r="P33" s="409"/>
      <c r="Q33" s="409"/>
      <c r="R33" s="409"/>
      <c r="S33" s="409"/>
      <c r="T33" s="200"/>
      <c r="U33" s="444" t="s">
        <v>200</v>
      </c>
      <c r="V33" s="444"/>
      <c r="W33" s="409" t="s">
        <v>199</v>
      </c>
      <c r="X33" s="409"/>
      <c r="Y33" s="409"/>
      <c r="Z33" s="409"/>
      <c r="AA33" s="409"/>
      <c r="AB33" s="409"/>
      <c r="AC33" s="409"/>
      <c r="AD33" s="409"/>
      <c r="AE33" s="409"/>
      <c r="AF33" s="409"/>
      <c r="AG33" s="409"/>
      <c r="AH33" s="409"/>
      <c r="AI33" s="409"/>
      <c r="AJ33" s="409"/>
      <c r="AK33" s="409"/>
      <c r="AL33" s="200"/>
      <c r="AM33" s="444" t="s">
        <v>200</v>
      </c>
      <c r="AN33" s="444"/>
      <c r="AO33" s="409" t="s">
        <v>199</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198</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介護保険特別会計（介護保険事業勘定）</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病院事業会計</v>
      </c>
      <c r="AP34" s="611"/>
      <c r="AQ34" s="611"/>
      <c r="AR34" s="611"/>
      <c r="AS34" s="611"/>
      <c r="AT34" s="611"/>
      <c r="AU34" s="611"/>
      <c r="AV34" s="611"/>
      <c r="AW34" s="611"/>
      <c r="AX34" s="611"/>
      <c r="AY34" s="611"/>
      <c r="AZ34" s="611"/>
      <c r="BA34" s="611"/>
      <c r="BB34" s="611"/>
      <c r="BC34" s="611"/>
      <c r="BD34" s="175"/>
      <c r="BE34" s="610">
        <f>IF(BG34="","",MAX(C34:D43,U34:V43,AM34:AN43)+1)</f>
        <v>7</v>
      </c>
      <c r="BF34" s="610"/>
      <c r="BG34" s="611" t="str">
        <f>IF('各会計、関係団体の財政状況及び健全化判断比率'!B33="","",'各会計、関係団体の財政状況及び健全化判断比率'!B33)</f>
        <v>下水道事業特別会計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名寄地区衛生施設事務組合</v>
      </c>
      <c r="BZ34" s="611"/>
      <c r="CA34" s="611"/>
      <c r="CB34" s="611"/>
      <c r="CC34" s="611"/>
      <c r="CD34" s="611"/>
      <c r="CE34" s="611"/>
      <c r="CF34" s="611"/>
      <c r="CG34" s="611"/>
      <c r="CH34" s="611"/>
      <c r="CI34" s="611"/>
      <c r="CJ34" s="611"/>
      <c r="CK34" s="611"/>
      <c r="CL34" s="611"/>
      <c r="CM34" s="611"/>
      <c r="CN34" s="175"/>
      <c r="CO34" s="610">
        <f>IF(CQ34="","",MAX(C34:D43,U34:V43,AM34:AN43,BE34:BF43,BW34:BX43)+1)</f>
        <v>12</v>
      </c>
      <c r="CP34" s="610"/>
      <c r="CQ34" s="611" t="str">
        <f>IF('各会計、関係団体の財政状況及び健全化判断比率'!BS7="","",'各会計、関係団体の財政状況及び健全化判断比率'!BS7)</f>
        <v>下川町ふるさと開発振興公社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介護保険特別会計（介護サービス事業勘定）</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8</v>
      </c>
      <c r="BF35" s="610"/>
      <c r="BG35" s="611" t="str">
        <f>IF('各会計、関係団体の財政状況及び健全化判断比率'!B34="","",'各会計、関係団体の財政状況及び健全化判断比率'!B34)</f>
        <v>簡易水道事業特別会計</v>
      </c>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上川北部消防事務組合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国民健康保険事業特別会計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上川教育センター</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t="str">
        <f t="shared" si="2"/>
        <v/>
      </c>
      <c r="BX37" s="610"/>
      <c r="BY37" s="611" t="str">
        <f>IF('各会計、関係団体の財政状況及び健全化判断比率'!B71="","",'各会計、関係団体の財政状況及び健全化判断比率'!B71)</f>
        <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sadfR1E+GQrdFi2eKhp3KZcgNEG88Fx9zScTAiuIWxIxIynb1OKf1mXuAVVLNT0CrTW+Api1tNf3kNjBbc2Iw==" saltValue="NI1TpeTwArg5F2zhLbfrG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228</v>
      </c>
      <c r="C5" s="623"/>
      <c r="D5" s="623"/>
      <c r="E5" s="623"/>
      <c r="F5" s="623"/>
      <c r="G5" s="623"/>
      <c r="H5" s="623"/>
      <c r="I5" s="623"/>
      <c r="J5" s="623"/>
      <c r="K5" s="623"/>
      <c r="L5" s="623"/>
      <c r="M5" s="623"/>
      <c r="N5" s="623"/>
      <c r="O5" s="623"/>
      <c r="P5" s="623"/>
      <c r="Q5" s="624"/>
      <c r="R5" s="625">
        <v>349648</v>
      </c>
      <c r="S5" s="626"/>
      <c r="T5" s="626"/>
      <c r="U5" s="626"/>
      <c r="V5" s="626"/>
      <c r="W5" s="626"/>
      <c r="X5" s="626"/>
      <c r="Y5" s="627"/>
      <c r="Z5" s="628">
        <v>5.7</v>
      </c>
      <c r="AA5" s="628"/>
      <c r="AB5" s="628"/>
      <c r="AC5" s="628"/>
      <c r="AD5" s="629">
        <v>349648</v>
      </c>
      <c r="AE5" s="629"/>
      <c r="AF5" s="629"/>
      <c r="AG5" s="629"/>
      <c r="AH5" s="629"/>
      <c r="AI5" s="629"/>
      <c r="AJ5" s="629"/>
      <c r="AK5" s="629"/>
      <c r="AL5" s="630">
        <v>10.6</v>
      </c>
      <c r="AM5" s="631"/>
      <c r="AN5" s="631"/>
      <c r="AO5" s="632"/>
      <c r="AP5" s="622" t="s">
        <v>229</v>
      </c>
      <c r="AQ5" s="623"/>
      <c r="AR5" s="623"/>
      <c r="AS5" s="623"/>
      <c r="AT5" s="623"/>
      <c r="AU5" s="623"/>
      <c r="AV5" s="623"/>
      <c r="AW5" s="623"/>
      <c r="AX5" s="623"/>
      <c r="AY5" s="623"/>
      <c r="AZ5" s="623"/>
      <c r="BA5" s="623"/>
      <c r="BB5" s="623"/>
      <c r="BC5" s="623"/>
      <c r="BD5" s="623"/>
      <c r="BE5" s="623"/>
      <c r="BF5" s="624"/>
      <c r="BG5" s="636">
        <v>348829</v>
      </c>
      <c r="BH5" s="637"/>
      <c r="BI5" s="637"/>
      <c r="BJ5" s="637"/>
      <c r="BK5" s="637"/>
      <c r="BL5" s="637"/>
      <c r="BM5" s="637"/>
      <c r="BN5" s="638"/>
      <c r="BO5" s="639">
        <v>99.8</v>
      </c>
      <c r="BP5" s="639"/>
      <c r="BQ5" s="639"/>
      <c r="BR5" s="639"/>
      <c r="BS5" s="640" t="s">
        <v>177</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15">
      <c r="B6" s="633" t="s">
        <v>233</v>
      </c>
      <c r="C6" s="634"/>
      <c r="D6" s="634"/>
      <c r="E6" s="634"/>
      <c r="F6" s="634"/>
      <c r="G6" s="634"/>
      <c r="H6" s="634"/>
      <c r="I6" s="634"/>
      <c r="J6" s="634"/>
      <c r="K6" s="634"/>
      <c r="L6" s="634"/>
      <c r="M6" s="634"/>
      <c r="N6" s="634"/>
      <c r="O6" s="634"/>
      <c r="P6" s="634"/>
      <c r="Q6" s="635"/>
      <c r="R6" s="636">
        <v>114481</v>
      </c>
      <c r="S6" s="637"/>
      <c r="T6" s="637"/>
      <c r="U6" s="637"/>
      <c r="V6" s="637"/>
      <c r="W6" s="637"/>
      <c r="X6" s="637"/>
      <c r="Y6" s="638"/>
      <c r="Z6" s="639">
        <v>1.9</v>
      </c>
      <c r="AA6" s="639"/>
      <c r="AB6" s="639"/>
      <c r="AC6" s="639"/>
      <c r="AD6" s="640">
        <v>114481</v>
      </c>
      <c r="AE6" s="640"/>
      <c r="AF6" s="640"/>
      <c r="AG6" s="640"/>
      <c r="AH6" s="640"/>
      <c r="AI6" s="640"/>
      <c r="AJ6" s="640"/>
      <c r="AK6" s="640"/>
      <c r="AL6" s="641">
        <v>3.5</v>
      </c>
      <c r="AM6" s="642"/>
      <c r="AN6" s="642"/>
      <c r="AO6" s="643"/>
      <c r="AP6" s="633" t="s">
        <v>234</v>
      </c>
      <c r="AQ6" s="634"/>
      <c r="AR6" s="634"/>
      <c r="AS6" s="634"/>
      <c r="AT6" s="634"/>
      <c r="AU6" s="634"/>
      <c r="AV6" s="634"/>
      <c r="AW6" s="634"/>
      <c r="AX6" s="634"/>
      <c r="AY6" s="634"/>
      <c r="AZ6" s="634"/>
      <c r="BA6" s="634"/>
      <c r="BB6" s="634"/>
      <c r="BC6" s="634"/>
      <c r="BD6" s="634"/>
      <c r="BE6" s="634"/>
      <c r="BF6" s="635"/>
      <c r="BG6" s="636">
        <v>348829</v>
      </c>
      <c r="BH6" s="637"/>
      <c r="BI6" s="637"/>
      <c r="BJ6" s="637"/>
      <c r="BK6" s="637"/>
      <c r="BL6" s="637"/>
      <c r="BM6" s="637"/>
      <c r="BN6" s="638"/>
      <c r="BO6" s="639">
        <v>99.8</v>
      </c>
      <c r="BP6" s="639"/>
      <c r="BQ6" s="639"/>
      <c r="BR6" s="639"/>
      <c r="BS6" s="640" t="s">
        <v>235</v>
      </c>
      <c r="BT6" s="640"/>
      <c r="BU6" s="640"/>
      <c r="BV6" s="640"/>
      <c r="BW6" s="640"/>
      <c r="BX6" s="640"/>
      <c r="BY6" s="640"/>
      <c r="BZ6" s="640"/>
      <c r="CA6" s="640"/>
      <c r="CB6" s="644"/>
      <c r="CD6" s="622" t="s">
        <v>236</v>
      </c>
      <c r="CE6" s="623"/>
      <c r="CF6" s="623"/>
      <c r="CG6" s="623"/>
      <c r="CH6" s="623"/>
      <c r="CI6" s="623"/>
      <c r="CJ6" s="623"/>
      <c r="CK6" s="623"/>
      <c r="CL6" s="623"/>
      <c r="CM6" s="623"/>
      <c r="CN6" s="623"/>
      <c r="CO6" s="623"/>
      <c r="CP6" s="623"/>
      <c r="CQ6" s="624"/>
      <c r="CR6" s="636">
        <v>52914</v>
      </c>
      <c r="CS6" s="637"/>
      <c r="CT6" s="637"/>
      <c r="CU6" s="637"/>
      <c r="CV6" s="637"/>
      <c r="CW6" s="637"/>
      <c r="CX6" s="637"/>
      <c r="CY6" s="638"/>
      <c r="CZ6" s="630">
        <v>0.9</v>
      </c>
      <c r="DA6" s="631"/>
      <c r="DB6" s="631"/>
      <c r="DC6" s="647"/>
      <c r="DD6" s="645" t="s">
        <v>177</v>
      </c>
      <c r="DE6" s="637"/>
      <c r="DF6" s="637"/>
      <c r="DG6" s="637"/>
      <c r="DH6" s="637"/>
      <c r="DI6" s="637"/>
      <c r="DJ6" s="637"/>
      <c r="DK6" s="637"/>
      <c r="DL6" s="637"/>
      <c r="DM6" s="637"/>
      <c r="DN6" s="637"/>
      <c r="DO6" s="637"/>
      <c r="DP6" s="638"/>
      <c r="DQ6" s="645">
        <v>52914</v>
      </c>
      <c r="DR6" s="637"/>
      <c r="DS6" s="637"/>
      <c r="DT6" s="637"/>
      <c r="DU6" s="637"/>
      <c r="DV6" s="637"/>
      <c r="DW6" s="637"/>
      <c r="DX6" s="637"/>
      <c r="DY6" s="637"/>
      <c r="DZ6" s="637"/>
      <c r="EA6" s="637"/>
      <c r="EB6" s="637"/>
      <c r="EC6" s="646"/>
    </row>
    <row r="7" spans="2:143" ht="11.25" customHeight="1" x14ac:dyDescent="0.15">
      <c r="B7" s="633" t="s">
        <v>237</v>
      </c>
      <c r="C7" s="634"/>
      <c r="D7" s="634"/>
      <c r="E7" s="634"/>
      <c r="F7" s="634"/>
      <c r="G7" s="634"/>
      <c r="H7" s="634"/>
      <c r="I7" s="634"/>
      <c r="J7" s="634"/>
      <c r="K7" s="634"/>
      <c r="L7" s="634"/>
      <c r="M7" s="634"/>
      <c r="N7" s="634"/>
      <c r="O7" s="634"/>
      <c r="P7" s="634"/>
      <c r="Q7" s="635"/>
      <c r="R7" s="636">
        <v>128</v>
      </c>
      <c r="S7" s="637"/>
      <c r="T7" s="637"/>
      <c r="U7" s="637"/>
      <c r="V7" s="637"/>
      <c r="W7" s="637"/>
      <c r="X7" s="637"/>
      <c r="Y7" s="638"/>
      <c r="Z7" s="639">
        <v>0</v>
      </c>
      <c r="AA7" s="639"/>
      <c r="AB7" s="639"/>
      <c r="AC7" s="639"/>
      <c r="AD7" s="640">
        <v>128</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149860</v>
      </c>
      <c r="BH7" s="637"/>
      <c r="BI7" s="637"/>
      <c r="BJ7" s="637"/>
      <c r="BK7" s="637"/>
      <c r="BL7" s="637"/>
      <c r="BM7" s="637"/>
      <c r="BN7" s="638"/>
      <c r="BO7" s="639">
        <v>42.9</v>
      </c>
      <c r="BP7" s="639"/>
      <c r="BQ7" s="639"/>
      <c r="BR7" s="639"/>
      <c r="BS7" s="640" t="s">
        <v>235</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593566</v>
      </c>
      <c r="CS7" s="637"/>
      <c r="CT7" s="637"/>
      <c r="CU7" s="637"/>
      <c r="CV7" s="637"/>
      <c r="CW7" s="637"/>
      <c r="CX7" s="637"/>
      <c r="CY7" s="638"/>
      <c r="CZ7" s="639">
        <v>10.1</v>
      </c>
      <c r="DA7" s="639"/>
      <c r="DB7" s="639"/>
      <c r="DC7" s="639"/>
      <c r="DD7" s="645">
        <v>19777</v>
      </c>
      <c r="DE7" s="637"/>
      <c r="DF7" s="637"/>
      <c r="DG7" s="637"/>
      <c r="DH7" s="637"/>
      <c r="DI7" s="637"/>
      <c r="DJ7" s="637"/>
      <c r="DK7" s="637"/>
      <c r="DL7" s="637"/>
      <c r="DM7" s="637"/>
      <c r="DN7" s="637"/>
      <c r="DO7" s="637"/>
      <c r="DP7" s="638"/>
      <c r="DQ7" s="645">
        <v>482360</v>
      </c>
      <c r="DR7" s="637"/>
      <c r="DS7" s="637"/>
      <c r="DT7" s="637"/>
      <c r="DU7" s="637"/>
      <c r="DV7" s="637"/>
      <c r="DW7" s="637"/>
      <c r="DX7" s="637"/>
      <c r="DY7" s="637"/>
      <c r="DZ7" s="637"/>
      <c r="EA7" s="637"/>
      <c r="EB7" s="637"/>
      <c r="EC7" s="646"/>
    </row>
    <row r="8" spans="2:143" ht="11.25" customHeight="1" x14ac:dyDescent="0.15">
      <c r="B8" s="633" t="s">
        <v>240</v>
      </c>
      <c r="C8" s="634"/>
      <c r="D8" s="634"/>
      <c r="E8" s="634"/>
      <c r="F8" s="634"/>
      <c r="G8" s="634"/>
      <c r="H8" s="634"/>
      <c r="I8" s="634"/>
      <c r="J8" s="634"/>
      <c r="K8" s="634"/>
      <c r="L8" s="634"/>
      <c r="M8" s="634"/>
      <c r="N8" s="634"/>
      <c r="O8" s="634"/>
      <c r="P8" s="634"/>
      <c r="Q8" s="635"/>
      <c r="R8" s="636">
        <v>945</v>
      </c>
      <c r="S8" s="637"/>
      <c r="T8" s="637"/>
      <c r="U8" s="637"/>
      <c r="V8" s="637"/>
      <c r="W8" s="637"/>
      <c r="X8" s="637"/>
      <c r="Y8" s="638"/>
      <c r="Z8" s="639">
        <v>0</v>
      </c>
      <c r="AA8" s="639"/>
      <c r="AB8" s="639"/>
      <c r="AC8" s="639"/>
      <c r="AD8" s="640">
        <v>945</v>
      </c>
      <c r="AE8" s="640"/>
      <c r="AF8" s="640"/>
      <c r="AG8" s="640"/>
      <c r="AH8" s="640"/>
      <c r="AI8" s="640"/>
      <c r="AJ8" s="640"/>
      <c r="AK8" s="640"/>
      <c r="AL8" s="641">
        <v>0</v>
      </c>
      <c r="AM8" s="642"/>
      <c r="AN8" s="642"/>
      <c r="AO8" s="643"/>
      <c r="AP8" s="633" t="s">
        <v>241</v>
      </c>
      <c r="AQ8" s="634"/>
      <c r="AR8" s="634"/>
      <c r="AS8" s="634"/>
      <c r="AT8" s="634"/>
      <c r="AU8" s="634"/>
      <c r="AV8" s="634"/>
      <c r="AW8" s="634"/>
      <c r="AX8" s="634"/>
      <c r="AY8" s="634"/>
      <c r="AZ8" s="634"/>
      <c r="BA8" s="634"/>
      <c r="BB8" s="634"/>
      <c r="BC8" s="634"/>
      <c r="BD8" s="634"/>
      <c r="BE8" s="634"/>
      <c r="BF8" s="635"/>
      <c r="BG8" s="636">
        <v>5114</v>
      </c>
      <c r="BH8" s="637"/>
      <c r="BI8" s="637"/>
      <c r="BJ8" s="637"/>
      <c r="BK8" s="637"/>
      <c r="BL8" s="637"/>
      <c r="BM8" s="637"/>
      <c r="BN8" s="638"/>
      <c r="BO8" s="639">
        <v>1.5</v>
      </c>
      <c r="BP8" s="639"/>
      <c r="BQ8" s="639"/>
      <c r="BR8" s="639"/>
      <c r="BS8" s="640" t="s">
        <v>242</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1112720</v>
      </c>
      <c r="CS8" s="637"/>
      <c r="CT8" s="637"/>
      <c r="CU8" s="637"/>
      <c r="CV8" s="637"/>
      <c r="CW8" s="637"/>
      <c r="CX8" s="637"/>
      <c r="CY8" s="638"/>
      <c r="CZ8" s="639">
        <v>19</v>
      </c>
      <c r="DA8" s="639"/>
      <c r="DB8" s="639"/>
      <c r="DC8" s="639"/>
      <c r="DD8" s="645">
        <v>22279</v>
      </c>
      <c r="DE8" s="637"/>
      <c r="DF8" s="637"/>
      <c r="DG8" s="637"/>
      <c r="DH8" s="637"/>
      <c r="DI8" s="637"/>
      <c r="DJ8" s="637"/>
      <c r="DK8" s="637"/>
      <c r="DL8" s="637"/>
      <c r="DM8" s="637"/>
      <c r="DN8" s="637"/>
      <c r="DO8" s="637"/>
      <c r="DP8" s="638"/>
      <c r="DQ8" s="645">
        <v>650820</v>
      </c>
      <c r="DR8" s="637"/>
      <c r="DS8" s="637"/>
      <c r="DT8" s="637"/>
      <c r="DU8" s="637"/>
      <c r="DV8" s="637"/>
      <c r="DW8" s="637"/>
      <c r="DX8" s="637"/>
      <c r="DY8" s="637"/>
      <c r="DZ8" s="637"/>
      <c r="EA8" s="637"/>
      <c r="EB8" s="637"/>
      <c r="EC8" s="646"/>
    </row>
    <row r="9" spans="2:143" ht="11.25" customHeight="1" x14ac:dyDescent="0.15">
      <c r="B9" s="633" t="s">
        <v>244</v>
      </c>
      <c r="C9" s="634"/>
      <c r="D9" s="634"/>
      <c r="E9" s="634"/>
      <c r="F9" s="634"/>
      <c r="G9" s="634"/>
      <c r="H9" s="634"/>
      <c r="I9" s="634"/>
      <c r="J9" s="634"/>
      <c r="K9" s="634"/>
      <c r="L9" s="634"/>
      <c r="M9" s="634"/>
      <c r="N9" s="634"/>
      <c r="O9" s="634"/>
      <c r="P9" s="634"/>
      <c r="Q9" s="635"/>
      <c r="R9" s="636">
        <v>763</v>
      </c>
      <c r="S9" s="637"/>
      <c r="T9" s="637"/>
      <c r="U9" s="637"/>
      <c r="V9" s="637"/>
      <c r="W9" s="637"/>
      <c r="X9" s="637"/>
      <c r="Y9" s="638"/>
      <c r="Z9" s="639">
        <v>0</v>
      </c>
      <c r="AA9" s="639"/>
      <c r="AB9" s="639"/>
      <c r="AC9" s="639"/>
      <c r="AD9" s="640">
        <v>763</v>
      </c>
      <c r="AE9" s="640"/>
      <c r="AF9" s="640"/>
      <c r="AG9" s="640"/>
      <c r="AH9" s="640"/>
      <c r="AI9" s="640"/>
      <c r="AJ9" s="640"/>
      <c r="AK9" s="640"/>
      <c r="AL9" s="641">
        <v>0</v>
      </c>
      <c r="AM9" s="642"/>
      <c r="AN9" s="642"/>
      <c r="AO9" s="643"/>
      <c r="AP9" s="633" t="s">
        <v>245</v>
      </c>
      <c r="AQ9" s="634"/>
      <c r="AR9" s="634"/>
      <c r="AS9" s="634"/>
      <c r="AT9" s="634"/>
      <c r="AU9" s="634"/>
      <c r="AV9" s="634"/>
      <c r="AW9" s="634"/>
      <c r="AX9" s="634"/>
      <c r="AY9" s="634"/>
      <c r="AZ9" s="634"/>
      <c r="BA9" s="634"/>
      <c r="BB9" s="634"/>
      <c r="BC9" s="634"/>
      <c r="BD9" s="634"/>
      <c r="BE9" s="634"/>
      <c r="BF9" s="635"/>
      <c r="BG9" s="636">
        <v>124773</v>
      </c>
      <c r="BH9" s="637"/>
      <c r="BI9" s="637"/>
      <c r="BJ9" s="637"/>
      <c r="BK9" s="637"/>
      <c r="BL9" s="637"/>
      <c r="BM9" s="637"/>
      <c r="BN9" s="638"/>
      <c r="BO9" s="639">
        <v>35.700000000000003</v>
      </c>
      <c r="BP9" s="639"/>
      <c r="BQ9" s="639"/>
      <c r="BR9" s="639"/>
      <c r="BS9" s="640" t="s">
        <v>242</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407372</v>
      </c>
      <c r="CS9" s="637"/>
      <c r="CT9" s="637"/>
      <c r="CU9" s="637"/>
      <c r="CV9" s="637"/>
      <c r="CW9" s="637"/>
      <c r="CX9" s="637"/>
      <c r="CY9" s="638"/>
      <c r="CZ9" s="639">
        <v>7</v>
      </c>
      <c r="DA9" s="639"/>
      <c r="DB9" s="639"/>
      <c r="DC9" s="639"/>
      <c r="DD9" s="645" t="s">
        <v>177</v>
      </c>
      <c r="DE9" s="637"/>
      <c r="DF9" s="637"/>
      <c r="DG9" s="637"/>
      <c r="DH9" s="637"/>
      <c r="DI9" s="637"/>
      <c r="DJ9" s="637"/>
      <c r="DK9" s="637"/>
      <c r="DL9" s="637"/>
      <c r="DM9" s="637"/>
      <c r="DN9" s="637"/>
      <c r="DO9" s="637"/>
      <c r="DP9" s="638"/>
      <c r="DQ9" s="645">
        <v>343305</v>
      </c>
      <c r="DR9" s="637"/>
      <c r="DS9" s="637"/>
      <c r="DT9" s="637"/>
      <c r="DU9" s="637"/>
      <c r="DV9" s="637"/>
      <c r="DW9" s="637"/>
      <c r="DX9" s="637"/>
      <c r="DY9" s="637"/>
      <c r="DZ9" s="637"/>
      <c r="EA9" s="637"/>
      <c r="EB9" s="637"/>
      <c r="EC9" s="646"/>
    </row>
    <row r="10" spans="2:143" ht="11.25" customHeight="1" x14ac:dyDescent="0.15">
      <c r="B10" s="633" t="s">
        <v>247</v>
      </c>
      <c r="C10" s="634"/>
      <c r="D10" s="634"/>
      <c r="E10" s="634"/>
      <c r="F10" s="634"/>
      <c r="G10" s="634"/>
      <c r="H10" s="634"/>
      <c r="I10" s="634"/>
      <c r="J10" s="634"/>
      <c r="K10" s="634"/>
      <c r="L10" s="634"/>
      <c r="M10" s="634"/>
      <c r="N10" s="634"/>
      <c r="O10" s="634"/>
      <c r="P10" s="634"/>
      <c r="Q10" s="635"/>
      <c r="R10" s="636" t="s">
        <v>242</v>
      </c>
      <c r="S10" s="637"/>
      <c r="T10" s="637"/>
      <c r="U10" s="637"/>
      <c r="V10" s="637"/>
      <c r="W10" s="637"/>
      <c r="X10" s="637"/>
      <c r="Y10" s="638"/>
      <c r="Z10" s="639" t="s">
        <v>242</v>
      </c>
      <c r="AA10" s="639"/>
      <c r="AB10" s="639"/>
      <c r="AC10" s="639"/>
      <c r="AD10" s="640" t="s">
        <v>242</v>
      </c>
      <c r="AE10" s="640"/>
      <c r="AF10" s="640"/>
      <c r="AG10" s="640"/>
      <c r="AH10" s="640"/>
      <c r="AI10" s="640"/>
      <c r="AJ10" s="640"/>
      <c r="AK10" s="640"/>
      <c r="AL10" s="641" t="s">
        <v>242</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8801</v>
      </c>
      <c r="BH10" s="637"/>
      <c r="BI10" s="637"/>
      <c r="BJ10" s="637"/>
      <c r="BK10" s="637"/>
      <c r="BL10" s="637"/>
      <c r="BM10" s="637"/>
      <c r="BN10" s="638"/>
      <c r="BO10" s="639">
        <v>2.5</v>
      </c>
      <c r="BP10" s="639"/>
      <c r="BQ10" s="639"/>
      <c r="BR10" s="639"/>
      <c r="BS10" s="640" t="s">
        <v>242</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5502</v>
      </c>
      <c r="CS10" s="637"/>
      <c r="CT10" s="637"/>
      <c r="CU10" s="637"/>
      <c r="CV10" s="637"/>
      <c r="CW10" s="637"/>
      <c r="CX10" s="637"/>
      <c r="CY10" s="638"/>
      <c r="CZ10" s="639">
        <v>0.1</v>
      </c>
      <c r="DA10" s="639"/>
      <c r="DB10" s="639"/>
      <c r="DC10" s="639"/>
      <c r="DD10" s="645" t="s">
        <v>242</v>
      </c>
      <c r="DE10" s="637"/>
      <c r="DF10" s="637"/>
      <c r="DG10" s="637"/>
      <c r="DH10" s="637"/>
      <c r="DI10" s="637"/>
      <c r="DJ10" s="637"/>
      <c r="DK10" s="637"/>
      <c r="DL10" s="637"/>
      <c r="DM10" s="637"/>
      <c r="DN10" s="637"/>
      <c r="DO10" s="637"/>
      <c r="DP10" s="638"/>
      <c r="DQ10" s="645">
        <v>5502</v>
      </c>
      <c r="DR10" s="637"/>
      <c r="DS10" s="637"/>
      <c r="DT10" s="637"/>
      <c r="DU10" s="637"/>
      <c r="DV10" s="637"/>
      <c r="DW10" s="637"/>
      <c r="DX10" s="637"/>
      <c r="DY10" s="637"/>
      <c r="DZ10" s="637"/>
      <c r="EA10" s="637"/>
      <c r="EB10" s="637"/>
      <c r="EC10" s="646"/>
    </row>
    <row r="11" spans="2:143" ht="11.25" customHeight="1" x14ac:dyDescent="0.15">
      <c r="B11" s="633" t="s">
        <v>250</v>
      </c>
      <c r="C11" s="634"/>
      <c r="D11" s="634"/>
      <c r="E11" s="634"/>
      <c r="F11" s="634"/>
      <c r="G11" s="634"/>
      <c r="H11" s="634"/>
      <c r="I11" s="634"/>
      <c r="J11" s="634"/>
      <c r="K11" s="634"/>
      <c r="L11" s="634"/>
      <c r="M11" s="634"/>
      <c r="N11" s="634"/>
      <c r="O11" s="634"/>
      <c r="P11" s="634"/>
      <c r="Q11" s="635"/>
      <c r="R11" s="636">
        <v>85319</v>
      </c>
      <c r="S11" s="637"/>
      <c r="T11" s="637"/>
      <c r="U11" s="637"/>
      <c r="V11" s="637"/>
      <c r="W11" s="637"/>
      <c r="X11" s="637"/>
      <c r="Y11" s="638"/>
      <c r="Z11" s="641">
        <v>1.4</v>
      </c>
      <c r="AA11" s="642"/>
      <c r="AB11" s="642"/>
      <c r="AC11" s="648"/>
      <c r="AD11" s="645">
        <v>85319</v>
      </c>
      <c r="AE11" s="637"/>
      <c r="AF11" s="637"/>
      <c r="AG11" s="637"/>
      <c r="AH11" s="637"/>
      <c r="AI11" s="637"/>
      <c r="AJ11" s="637"/>
      <c r="AK11" s="638"/>
      <c r="AL11" s="641">
        <v>2.6</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11172</v>
      </c>
      <c r="BH11" s="637"/>
      <c r="BI11" s="637"/>
      <c r="BJ11" s="637"/>
      <c r="BK11" s="637"/>
      <c r="BL11" s="637"/>
      <c r="BM11" s="637"/>
      <c r="BN11" s="638"/>
      <c r="BO11" s="639">
        <v>3.2</v>
      </c>
      <c r="BP11" s="639"/>
      <c r="BQ11" s="639"/>
      <c r="BR11" s="639"/>
      <c r="BS11" s="640" t="s">
        <v>235</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1286171</v>
      </c>
      <c r="CS11" s="637"/>
      <c r="CT11" s="637"/>
      <c r="CU11" s="637"/>
      <c r="CV11" s="637"/>
      <c r="CW11" s="637"/>
      <c r="CX11" s="637"/>
      <c r="CY11" s="638"/>
      <c r="CZ11" s="639">
        <v>22</v>
      </c>
      <c r="DA11" s="639"/>
      <c r="DB11" s="639"/>
      <c r="DC11" s="639"/>
      <c r="DD11" s="645">
        <v>900249</v>
      </c>
      <c r="DE11" s="637"/>
      <c r="DF11" s="637"/>
      <c r="DG11" s="637"/>
      <c r="DH11" s="637"/>
      <c r="DI11" s="637"/>
      <c r="DJ11" s="637"/>
      <c r="DK11" s="637"/>
      <c r="DL11" s="637"/>
      <c r="DM11" s="637"/>
      <c r="DN11" s="637"/>
      <c r="DO11" s="637"/>
      <c r="DP11" s="638"/>
      <c r="DQ11" s="645">
        <v>379828</v>
      </c>
      <c r="DR11" s="637"/>
      <c r="DS11" s="637"/>
      <c r="DT11" s="637"/>
      <c r="DU11" s="637"/>
      <c r="DV11" s="637"/>
      <c r="DW11" s="637"/>
      <c r="DX11" s="637"/>
      <c r="DY11" s="637"/>
      <c r="DZ11" s="637"/>
      <c r="EA11" s="637"/>
      <c r="EB11" s="637"/>
      <c r="EC11" s="646"/>
    </row>
    <row r="12" spans="2:143" ht="11.25" customHeight="1" x14ac:dyDescent="0.15">
      <c r="B12" s="633" t="s">
        <v>253</v>
      </c>
      <c r="C12" s="634"/>
      <c r="D12" s="634"/>
      <c r="E12" s="634"/>
      <c r="F12" s="634"/>
      <c r="G12" s="634"/>
      <c r="H12" s="634"/>
      <c r="I12" s="634"/>
      <c r="J12" s="634"/>
      <c r="K12" s="634"/>
      <c r="L12" s="634"/>
      <c r="M12" s="634"/>
      <c r="N12" s="634"/>
      <c r="O12" s="634"/>
      <c r="P12" s="634"/>
      <c r="Q12" s="635"/>
      <c r="R12" s="636" t="s">
        <v>242</v>
      </c>
      <c r="S12" s="637"/>
      <c r="T12" s="637"/>
      <c r="U12" s="637"/>
      <c r="V12" s="637"/>
      <c r="W12" s="637"/>
      <c r="X12" s="637"/>
      <c r="Y12" s="638"/>
      <c r="Z12" s="639" t="s">
        <v>177</v>
      </c>
      <c r="AA12" s="639"/>
      <c r="AB12" s="639"/>
      <c r="AC12" s="639"/>
      <c r="AD12" s="640" t="s">
        <v>235</v>
      </c>
      <c r="AE12" s="640"/>
      <c r="AF12" s="640"/>
      <c r="AG12" s="640"/>
      <c r="AH12" s="640"/>
      <c r="AI12" s="640"/>
      <c r="AJ12" s="640"/>
      <c r="AK12" s="640"/>
      <c r="AL12" s="641" t="s">
        <v>242</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167850</v>
      </c>
      <c r="BH12" s="637"/>
      <c r="BI12" s="637"/>
      <c r="BJ12" s="637"/>
      <c r="BK12" s="637"/>
      <c r="BL12" s="637"/>
      <c r="BM12" s="637"/>
      <c r="BN12" s="638"/>
      <c r="BO12" s="639">
        <v>48</v>
      </c>
      <c r="BP12" s="639"/>
      <c r="BQ12" s="639"/>
      <c r="BR12" s="639"/>
      <c r="BS12" s="640" t="s">
        <v>177</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432885</v>
      </c>
      <c r="CS12" s="637"/>
      <c r="CT12" s="637"/>
      <c r="CU12" s="637"/>
      <c r="CV12" s="637"/>
      <c r="CW12" s="637"/>
      <c r="CX12" s="637"/>
      <c r="CY12" s="638"/>
      <c r="CZ12" s="639">
        <v>7.4</v>
      </c>
      <c r="DA12" s="639"/>
      <c r="DB12" s="639"/>
      <c r="DC12" s="639"/>
      <c r="DD12" s="645">
        <v>54780</v>
      </c>
      <c r="DE12" s="637"/>
      <c r="DF12" s="637"/>
      <c r="DG12" s="637"/>
      <c r="DH12" s="637"/>
      <c r="DI12" s="637"/>
      <c r="DJ12" s="637"/>
      <c r="DK12" s="637"/>
      <c r="DL12" s="637"/>
      <c r="DM12" s="637"/>
      <c r="DN12" s="637"/>
      <c r="DO12" s="637"/>
      <c r="DP12" s="638"/>
      <c r="DQ12" s="645">
        <v>198401</v>
      </c>
      <c r="DR12" s="637"/>
      <c r="DS12" s="637"/>
      <c r="DT12" s="637"/>
      <c r="DU12" s="637"/>
      <c r="DV12" s="637"/>
      <c r="DW12" s="637"/>
      <c r="DX12" s="637"/>
      <c r="DY12" s="637"/>
      <c r="DZ12" s="637"/>
      <c r="EA12" s="637"/>
      <c r="EB12" s="637"/>
      <c r="EC12" s="646"/>
    </row>
    <row r="13" spans="2:143" ht="11.25" customHeight="1" x14ac:dyDescent="0.15">
      <c r="B13" s="633" t="s">
        <v>256</v>
      </c>
      <c r="C13" s="634"/>
      <c r="D13" s="634"/>
      <c r="E13" s="634"/>
      <c r="F13" s="634"/>
      <c r="G13" s="634"/>
      <c r="H13" s="634"/>
      <c r="I13" s="634"/>
      <c r="J13" s="634"/>
      <c r="K13" s="634"/>
      <c r="L13" s="634"/>
      <c r="M13" s="634"/>
      <c r="N13" s="634"/>
      <c r="O13" s="634"/>
      <c r="P13" s="634"/>
      <c r="Q13" s="635"/>
      <c r="R13" s="636" t="s">
        <v>242</v>
      </c>
      <c r="S13" s="637"/>
      <c r="T13" s="637"/>
      <c r="U13" s="637"/>
      <c r="V13" s="637"/>
      <c r="W13" s="637"/>
      <c r="X13" s="637"/>
      <c r="Y13" s="638"/>
      <c r="Z13" s="639" t="s">
        <v>235</v>
      </c>
      <c r="AA13" s="639"/>
      <c r="AB13" s="639"/>
      <c r="AC13" s="639"/>
      <c r="AD13" s="640" t="s">
        <v>242</v>
      </c>
      <c r="AE13" s="640"/>
      <c r="AF13" s="640"/>
      <c r="AG13" s="640"/>
      <c r="AH13" s="640"/>
      <c r="AI13" s="640"/>
      <c r="AJ13" s="640"/>
      <c r="AK13" s="640"/>
      <c r="AL13" s="641" t="s">
        <v>242</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150766</v>
      </c>
      <c r="BH13" s="637"/>
      <c r="BI13" s="637"/>
      <c r="BJ13" s="637"/>
      <c r="BK13" s="637"/>
      <c r="BL13" s="637"/>
      <c r="BM13" s="637"/>
      <c r="BN13" s="638"/>
      <c r="BO13" s="639">
        <v>43.1</v>
      </c>
      <c r="BP13" s="639"/>
      <c r="BQ13" s="639"/>
      <c r="BR13" s="639"/>
      <c r="BS13" s="640" t="s">
        <v>242</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536423</v>
      </c>
      <c r="CS13" s="637"/>
      <c r="CT13" s="637"/>
      <c r="CU13" s="637"/>
      <c r="CV13" s="637"/>
      <c r="CW13" s="637"/>
      <c r="CX13" s="637"/>
      <c r="CY13" s="638"/>
      <c r="CZ13" s="639">
        <v>9.1999999999999993</v>
      </c>
      <c r="DA13" s="639"/>
      <c r="DB13" s="639"/>
      <c r="DC13" s="639"/>
      <c r="DD13" s="645">
        <v>169331</v>
      </c>
      <c r="DE13" s="637"/>
      <c r="DF13" s="637"/>
      <c r="DG13" s="637"/>
      <c r="DH13" s="637"/>
      <c r="DI13" s="637"/>
      <c r="DJ13" s="637"/>
      <c r="DK13" s="637"/>
      <c r="DL13" s="637"/>
      <c r="DM13" s="637"/>
      <c r="DN13" s="637"/>
      <c r="DO13" s="637"/>
      <c r="DP13" s="638"/>
      <c r="DQ13" s="645">
        <v>304319</v>
      </c>
      <c r="DR13" s="637"/>
      <c r="DS13" s="637"/>
      <c r="DT13" s="637"/>
      <c r="DU13" s="637"/>
      <c r="DV13" s="637"/>
      <c r="DW13" s="637"/>
      <c r="DX13" s="637"/>
      <c r="DY13" s="637"/>
      <c r="DZ13" s="637"/>
      <c r="EA13" s="637"/>
      <c r="EB13" s="637"/>
      <c r="EC13" s="646"/>
    </row>
    <row r="14" spans="2:143" ht="11.25" customHeight="1" x14ac:dyDescent="0.15">
      <c r="B14" s="633" t="s">
        <v>259</v>
      </c>
      <c r="C14" s="634"/>
      <c r="D14" s="634"/>
      <c r="E14" s="634"/>
      <c r="F14" s="634"/>
      <c r="G14" s="634"/>
      <c r="H14" s="634"/>
      <c r="I14" s="634"/>
      <c r="J14" s="634"/>
      <c r="K14" s="634"/>
      <c r="L14" s="634"/>
      <c r="M14" s="634"/>
      <c r="N14" s="634"/>
      <c r="O14" s="634"/>
      <c r="P14" s="634"/>
      <c r="Q14" s="635"/>
      <c r="R14" s="636" t="s">
        <v>177</v>
      </c>
      <c r="S14" s="637"/>
      <c r="T14" s="637"/>
      <c r="U14" s="637"/>
      <c r="V14" s="637"/>
      <c r="W14" s="637"/>
      <c r="X14" s="637"/>
      <c r="Y14" s="638"/>
      <c r="Z14" s="639" t="s">
        <v>177</v>
      </c>
      <c r="AA14" s="639"/>
      <c r="AB14" s="639"/>
      <c r="AC14" s="639"/>
      <c r="AD14" s="640" t="s">
        <v>177</v>
      </c>
      <c r="AE14" s="640"/>
      <c r="AF14" s="640"/>
      <c r="AG14" s="640"/>
      <c r="AH14" s="640"/>
      <c r="AI14" s="640"/>
      <c r="AJ14" s="640"/>
      <c r="AK14" s="640"/>
      <c r="AL14" s="641" t="s">
        <v>235</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10188</v>
      </c>
      <c r="BH14" s="637"/>
      <c r="BI14" s="637"/>
      <c r="BJ14" s="637"/>
      <c r="BK14" s="637"/>
      <c r="BL14" s="637"/>
      <c r="BM14" s="637"/>
      <c r="BN14" s="638"/>
      <c r="BO14" s="639">
        <v>2.9</v>
      </c>
      <c r="BP14" s="639"/>
      <c r="BQ14" s="639"/>
      <c r="BR14" s="639"/>
      <c r="BS14" s="640" t="s">
        <v>235</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194360</v>
      </c>
      <c r="CS14" s="637"/>
      <c r="CT14" s="637"/>
      <c r="CU14" s="637"/>
      <c r="CV14" s="637"/>
      <c r="CW14" s="637"/>
      <c r="CX14" s="637"/>
      <c r="CY14" s="638"/>
      <c r="CZ14" s="639">
        <v>3.3</v>
      </c>
      <c r="DA14" s="639"/>
      <c r="DB14" s="639"/>
      <c r="DC14" s="639"/>
      <c r="DD14" s="645" t="s">
        <v>242</v>
      </c>
      <c r="DE14" s="637"/>
      <c r="DF14" s="637"/>
      <c r="DG14" s="637"/>
      <c r="DH14" s="637"/>
      <c r="DI14" s="637"/>
      <c r="DJ14" s="637"/>
      <c r="DK14" s="637"/>
      <c r="DL14" s="637"/>
      <c r="DM14" s="637"/>
      <c r="DN14" s="637"/>
      <c r="DO14" s="637"/>
      <c r="DP14" s="638"/>
      <c r="DQ14" s="645">
        <v>162260</v>
      </c>
      <c r="DR14" s="637"/>
      <c r="DS14" s="637"/>
      <c r="DT14" s="637"/>
      <c r="DU14" s="637"/>
      <c r="DV14" s="637"/>
      <c r="DW14" s="637"/>
      <c r="DX14" s="637"/>
      <c r="DY14" s="637"/>
      <c r="DZ14" s="637"/>
      <c r="EA14" s="637"/>
      <c r="EB14" s="637"/>
      <c r="EC14" s="646"/>
    </row>
    <row r="15" spans="2:143" ht="11.25" customHeight="1" x14ac:dyDescent="0.15">
      <c r="B15" s="633" t="s">
        <v>262</v>
      </c>
      <c r="C15" s="634"/>
      <c r="D15" s="634"/>
      <c r="E15" s="634"/>
      <c r="F15" s="634"/>
      <c r="G15" s="634"/>
      <c r="H15" s="634"/>
      <c r="I15" s="634"/>
      <c r="J15" s="634"/>
      <c r="K15" s="634"/>
      <c r="L15" s="634"/>
      <c r="M15" s="634"/>
      <c r="N15" s="634"/>
      <c r="O15" s="634"/>
      <c r="P15" s="634"/>
      <c r="Q15" s="635"/>
      <c r="R15" s="636" t="s">
        <v>242</v>
      </c>
      <c r="S15" s="637"/>
      <c r="T15" s="637"/>
      <c r="U15" s="637"/>
      <c r="V15" s="637"/>
      <c r="W15" s="637"/>
      <c r="X15" s="637"/>
      <c r="Y15" s="638"/>
      <c r="Z15" s="639" t="s">
        <v>242</v>
      </c>
      <c r="AA15" s="639"/>
      <c r="AB15" s="639"/>
      <c r="AC15" s="639"/>
      <c r="AD15" s="640" t="s">
        <v>235</v>
      </c>
      <c r="AE15" s="640"/>
      <c r="AF15" s="640"/>
      <c r="AG15" s="640"/>
      <c r="AH15" s="640"/>
      <c r="AI15" s="640"/>
      <c r="AJ15" s="640"/>
      <c r="AK15" s="640"/>
      <c r="AL15" s="641" t="s">
        <v>242</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20931</v>
      </c>
      <c r="BH15" s="637"/>
      <c r="BI15" s="637"/>
      <c r="BJ15" s="637"/>
      <c r="BK15" s="637"/>
      <c r="BL15" s="637"/>
      <c r="BM15" s="637"/>
      <c r="BN15" s="638"/>
      <c r="BO15" s="639">
        <v>6</v>
      </c>
      <c r="BP15" s="639"/>
      <c r="BQ15" s="639"/>
      <c r="BR15" s="639"/>
      <c r="BS15" s="640" t="s">
        <v>242</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522538</v>
      </c>
      <c r="CS15" s="637"/>
      <c r="CT15" s="637"/>
      <c r="CU15" s="637"/>
      <c r="CV15" s="637"/>
      <c r="CW15" s="637"/>
      <c r="CX15" s="637"/>
      <c r="CY15" s="638"/>
      <c r="CZ15" s="639">
        <v>8.9</v>
      </c>
      <c r="DA15" s="639"/>
      <c r="DB15" s="639"/>
      <c r="DC15" s="639"/>
      <c r="DD15" s="645">
        <v>92712</v>
      </c>
      <c r="DE15" s="637"/>
      <c r="DF15" s="637"/>
      <c r="DG15" s="637"/>
      <c r="DH15" s="637"/>
      <c r="DI15" s="637"/>
      <c r="DJ15" s="637"/>
      <c r="DK15" s="637"/>
      <c r="DL15" s="637"/>
      <c r="DM15" s="637"/>
      <c r="DN15" s="637"/>
      <c r="DO15" s="637"/>
      <c r="DP15" s="638"/>
      <c r="DQ15" s="645">
        <v>438829</v>
      </c>
      <c r="DR15" s="637"/>
      <c r="DS15" s="637"/>
      <c r="DT15" s="637"/>
      <c r="DU15" s="637"/>
      <c r="DV15" s="637"/>
      <c r="DW15" s="637"/>
      <c r="DX15" s="637"/>
      <c r="DY15" s="637"/>
      <c r="DZ15" s="637"/>
      <c r="EA15" s="637"/>
      <c r="EB15" s="637"/>
      <c r="EC15" s="646"/>
    </row>
    <row r="16" spans="2:143" ht="11.25" customHeight="1" x14ac:dyDescent="0.15">
      <c r="B16" s="633" t="s">
        <v>265</v>
      </c>
      <c r="C16" s="634"/>
      <c r="D16" s="634"/>
      <c r="E16" s="634"/>
      <c r="F16" s="634"/>
      <c r="G16" s="634"/>
      <c r="H16" s="634"/>
      <c r="I16" s="634"/>
      <c r="J16" s="634"/>
      <c r="K16" s="634"/>
      <c r="L16" s="634"/>
      <c r="M16" s="634"/>
      <c r="N16" s="634"/>
      <c r="O16" s="634"/>
      <c r="P16" s="634"/>
      <c r="Q16" s="635"/>
      <c r="R16" s="636">
        <v>8520</v>
      </c>
      <c r="S16" s="637"/>
      <c r="T16" s="637"/>
      <c r="U16" s="637"/>
      <c r="V16" s="637"/>
      <c r="W16" s="637"/>
      <c r="X16" s="637"/>
      <c r="Y16" s="638"/>
      <c r="Z16" s="639">
        <v>0.1</v>
      </c>
      <c r="AA16" s="639"/>
      <c r="AB16" s="639"/>
      <c r="AC16" s="639"/>
      <c r="AD16" s="640">
        <v>8520</v>
      </c>
      <c r="AE16" s="640"/>
      <c r="AF16" s="640"/>
      <c r="AG16" s="640"/>
      <c r="AH16" s="640"/>
      <c r="AI16" s="640"/>
      <c r="AJ16" s="640"/>
      <c r="AK16" s="640"/>
      <c r="AL16" s="641">
        <v>0.3</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242</v>
      </c>
      <c r="BH16" s="637"/>
      <c r="BI16" s="637"/>
      <c r="BJ16" s="637"/>
      <c r="BK16" s="637"/>
      <c r="BL16" s="637"/>
      <c r="BM16" s="637"/>
      <c r="BN16" s="638"/>
      <c r="BO16" s="639" t="s">
        <v>242</v>
      </c>
      <c r="BP16" s="639"/>
      <c r="BQ16" s="639"/>
      <c r="BR16" s="639"/>
      <c r="BS16" s="640" t="s">
        <v>177</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t="s">
        <v>242</v>
      </c>
      <c r="CS16" s="637"/>
      <c r="CT16" s="637"/>
      <c r="CU16" s="637"/>
      <c r="CV16" s="637"/>
      <c r="CW16" s="637"/>
      <c r="CX16" s="637"/>
      <c r="CY16" s="638"/>
      <c r="CZ16" s="639" t="s">
        <v>242</v>
      </c>
      <c r="DA16" s="639"/>
      <c r="DB16" s="639"/>
      <c r="DC16" s="639"/>
      <c r="DD16" s="645" t="s">
        <v>235</v>
      </c>
      <c r="DE16" s="637"/>
      <c r="DF16" s="637"/>
      <c r="DG16" s="637"/>
      <c r="DH16" s="637"/>
      <c r="DI16" s="637"/>
      <c r="DJ16" s="637"/>
      <c r="DK16" s="637"/>
      <c r="DL16" s="637"/>
      <c r="DM16" s="637"/>
      <c r="DN16" s="637"/>
      <c r="DO16" s="637"/>
      <c r="DP16" s="638"/>
      <c r="DQ16" s="645" t="s">
        <v>242</v>
      </c>
      <c r="DR16" s="637"/>
      <c r="DS16" s="637"/>
      <c r="DT16" s="637"/>
      <c r="DU16" s="637"/>
      <c r="DV16" s="637"/>
      <c r="DW16" s="637"/>
      <c r="DX16" s="637"/>
      <c r="DY16" s="637"/>
      <c r="DZ16" s="637"/>
      <c r="EA16" s="637"/>
      <c r="EB16" s="637"/>
      <c r="EC16" s="646"/>
    </row>
    <row r="17" spans="2:133" ht="11.25" customHeight="1" x14ac:dyDescent="0.15">
      <c r="B17" s="633" t="s">
        <v>268</v>
      </c>
      <c r="C17" s="634"/>
      <c r="D17" s="634"/>
      <c r="E17" s="634"/>
      <c r="F17" s="634"/>
      <c r="G17" s="634"/>
      <c r="H17" s="634"/>
      <c r="I17" s="634"/>
      <c r="J17" s="634"/>
      <c r="K17" s="634"/>
      <c r="L17" s="634"/>
      <c r="M17" s="634"/>
      <c r="N17" s="634"/>
      <c r="O17" s="634"/>
      <c r="P17" s="634"/>
      <c r="Q17" s="635"/>
      <c r="R17" s="636">
        <v>5524</v>
      </c>
      <c r="S17" s="637"/>
      <c r="T17" s="637"/>
      <c r="U17" s="637"/>
      <c r="V17" s="637"/>
      <c r="W17" s="637"/>
      <c r="X17" s="637"/>
      <c r="Y17" s="638"/>
      <c r="Z17" s="639">
        <v>0.1</v>
      </c>
      <c r="AA17" s="639"/>
      <c r="AB17" s="639"/>
      <c r="AC17" s="639"/>
      <c r="AD17" s="640">
        <v>5524</v>
      </c>
      <c r="AE17" s="640"/>
      <c r="AF17" s="640"/>
      <c r="AG17" s="640"/>
      <c r="AH17" s="640"/>
      <c r="AI17" s="640"/>
      <c r="AJ17" s="640"/>
      <c r="AK17" s="640"/>
      <c r="AL17" s="641">
        <v>0.2</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242</v>
      </c>
      <c r="BH17" s="637"/>
      <c r="BI17" s="637"/>
      <c r="BJ17" s="637"/>
      <c r="BK17" s="637"/>
      <c r="BL17" s="637"/>
      <c r="BM17" s="637"/>
      <c r="BN17" s="638"/>
      <c r="BO17" s="639" t="s">
        <v>242</v>
      </c>
      <c r="BP17" s="639"/>
      <c r="BQ17" s="639"/>
      <c r="BR17" s="639"/>
      <c r="BS17" s="640" t="s">
        <v>235</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712898</v>
      </c>
      <c r="CS17" s="637"/>
      <c r="CT17" s="637"/>
      <c r="CU17" s="637"/>
      <c r="CV17" s="637"/>
      <c r="CW17" s="637"/>
      <c r="CX17" s="637"/>
      <c r="CY17" s="638"/>
      <c r="CZ17" s="639">
        <v>12.2</v>
      </c>
      <c r="DA17" s="639"/>
      <c r="DB17" s="639"/>
      <c r="DC17" s="639"/>
      <c r="DD17" s="645" t="s">
        <v>242</v>
      </c>
      <c r="DE17" s="637"/>
      <c r="DF17" s="637"/>
      <c r="DG17" s="637"/>
      <c r="DH17" s="637"/>
      <c r="DI17" s="637"/>
      <c r="DJ17" s="637"/>
      <c r="DK17" s="637"/>
      <c r="DL17" s="637"/>
      <c r="DM17" s="637"/>
      <c r="DN17" s="637"/>
      <c r="DO17" s="637"/>
      <c r="DP17" s="638"/>
      <c r="DQ17" s="645">
        <v>641337</v>
      </c>
      <c r="DR17" s="637"/>
      <c r="DS17" s="637"/>
      <c r="DT17" s="637"/>
      <c r="DU17" s="637"/>
      <c r="DV17" s="637"/>
      <c r="DW17" s="637"/>
      <c r="DX17" s="637"/>
      <c r="DY17" s="637"/>
      <c r="DZ17" s="637"/>
      <c r="EA17" s="637"/>
      <c r="EB17" s="637"/>
      <c r="EC17" s="646"/>
    </row>
    <row r="18" spans="2:133" ht="11.25" customHeight="1" x14ac:dyDescent="0.15">
      <c r="B18" s="633" t="s">
        <v>271</v>
      </c>
      <c r="C18" s="634"/>
      <c r="D18" s="634"/>
      <c r="E18" s="634"/>
      <c r="F18" s="634"/>
      <c r="G18" s="634"/>
      <c r="H18" s="634"/>
      <c r="I18" s="634"/>
      <c r="J18" s="634"/>
      <c r="K18" s="634"/>
      <c r="L18" s="634"/>
      <c r="M18" s="634"/>
      <c r="N18" s="634"/>
      <c r="O18" s="634"/>
      <c r="P18" s="634"/>
      <c r="Q18" s="635"/>
      <c r="R18" s="636">
        <v>908</v>
      </c>
      <c r="S18" s="637"/>
      <c r="T18" s="637"/>
      <c r="U18" s="637"/>
      <c r="V18" s="637"/>
      <c r="W18" s="637"/>
      <c r="X18" s="637"/>
      <c r="Y18" s="638"/>
      <c r="Z18" s="639">
        <v>0</v>
      </c>
      <c r="AA18" s="639"/>
      <c r="AB18" s="639"/>
      <c r="AC18" s="639"/>
      <c r="AD18" s="640">
        <v>908</v>
      </c>
      <c r="AE18" s="640"/>
      <c r="AF18" s="640"/>
      <c r="AG18" s="640"/>
      <c r="AH18" s="640"/>
      <c r="AI18" s="640"/>
      <c r="AJ18" s="640"/>
      <c r="AK18" s="640"/>
      <c r="AL18" s="641">
        <v>0</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177</v>
      </c>
      <c r="BH18" s="637"/>
      <c r="BI18" s="637"/>
      <c r="BJ18" s="637"/>
      <c r="BK18" s="637"/>
      <c r="BL18" s="637"/>
      <c r="BM18" s="637"/>
      <c r="BN18" s="638"/>
      <c r="BO18" s="639" t="s">
        <v>242</v>
      </c>
      <c r="BP18" s="639"/>
      <c r="BQ18" s="639"/>
      <c r="BR18" s="639"/>
      <c r="BS18" s="640" t="s">
        <v>235</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242</v>
      </c>
      <c r="CS18" s="637"/>
      <c r="CT18" s="637"/>
      <c r="CU18" s="637"/>
      <c r="CV18" s="637"/>
      <c r="CW18" s="637"/>
      <c r="CX18" s="637"/>
      <c r="CY18" s="638"/>
      <c r="CZ18" s="639" t="s">
        <v>242</v>
      </c>
      <c r="DA18" s="639"/>
      <c r="DB18" s="639"/>
      <c r="DC18" s="639"/>
      <c r="DD18" s="645" t="s">
        <v>235</v>
      </c>
      <c r="DE18" s="637"/>
      <c r="DF18" s="637"/>
      <c r="DG18" s="637"/>
      <c r="DH18" s="637"/>
      <c r="DI18" s="637"/>
      <c r="DJ18" s="637"/>
      <c r="DK18" s="637"/>
      <c r="DL18" s="637"/>
      <c r="DM18" s="637"/>
      <c r="DN18" s="637"/>
      <c r="DO18" s="637"/>
      <c r="DP18" s="638"/>
      <c r="DQ18" s="645" t="s">
        <v>235</v>
      </c>
      <c r="DR18" s="637"/>
      <c r="DS18" s="637"/>
      <c r="DT18" s="637"/>
      <c r="DU18" s="637"/>
      <c r="DV18" s="637"/>
      <c r="DW18" s="637"/>
      <c r="DX18" s="637"/>
      <c r="DY18" s="637"/>
      <c r="DZ18" s="637"/>
      <c r="EA18" s="637"/>
      <c r="EB18" s="637"/>
      <c r="EC18" s="646"/>
    </row>
    <row r="19" spans="2:133" ht="11.25" customHeight="1" x14ac:dyDescent="0.15">
      <c r="B19" s="633" t="s">
        <v>274</v>
      </c>
      <c r="C19" s="634"/>
      <c r="D19" s="634"/>
      <c r="E19" s="634"/>
      <c r="F19" s="634"/>
      <c r="G19" s="634"/>
      <c r="H19" s="634"/>
      <c r="I19" s="634"/>
      <c r="J19" s="634"/>
      <c r="K19" s="634"/>
      <c r="L19" s="634"/>
      <c r="M19" s="634"/>
      <c r="N19" s="634"/>
      <c r="O19" s="634"/>
      <c r="P19" s="634"/>
      <c r="Q19" s="635"/>
      <c r="R19" s="636">
        <v>908</v>
      </c>
      <c r="S19" s="637"/>
      <c r="T19" s="637"/>
      <c r="U19" s="637"/>
      <c r="V19" s="637"/>
      <c r="W19" s="637"/>
      <c r="X19" s="637"/>
      <c r="Y19" s="638"/>
      <c r="Z19" s="639">
        <v>0</v>
      </c>
      <c r="AA19" s="639"/>
      <c r="AB19" s="639"/>
      <c r="AC19" s="639"/>
      <c r="AD19" s="640">
        <v>908</v>
      </c>
      <c r="AE19" s="640"/>
      <c r="AF19" s="640"/>
      <c r="AG19" s="640"/>
      <c r="AH19" s="640"/>
      <c r="AI19" s="640"/>
      <c r="AJ19" s="640"/>
      <c r="AK19" s="640"/>
      <c r="AL19" s="641">
        <v>0</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819</v>
      </c>
      <c r="BH19" s="637"/>
      <c r="BI19" s="637"/>
      <c r="BJ19" s="637"/>
      <c r="BK19" s="637"/>
      <c r="BL19" s="637"/>
      <c r="BM19" s="637"/>
      <c r="BN19" s="638"/>
      <c r="BO19" s="639">
        <v>0.2</v>
      </c>
      <c r="BP19" s="639"/>
      <c r="BQ19" s="639"/>
      <c r="BR19" s="639"/>
      <c r="BS19" s="640" t="s">
        <v>235</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235</v>
      </c>
      <c r="CS19" s="637"/>
      <c r="CT19" s="637"/>
      <c r="CU19" s="637"/>
      <c r="CV19" s="637"/>
      <c r="CW19" s="637"/>
      <c r="CX19" s="637"/>
      <c r="CY19" s="638"/>
      <c r="CZ19" s="639" t="s">
        <v>235</v>
      </c>
      <c r="DA19" s="639"/>
      <c r="DB19" s="639"/>
      <c r="DC19" s="639"/>
      <c r="DD19" s="645" t="s">
        <v>235</v>
      </c>
      <c r="DE19" s="637"/>
      <c r="DF19" s="637"/>
      <c r="DG19" s="637"/>
      <c r="DH19" s="637"/>
      <c r="DI19" s="637"/>
      <c r="DJ19" s="637"/>
      <c r="DK19" s="637"/>
      <c r="DL19" s="637"/>
      <c r="DM19" s="637"/>
      <c r="DN19" s="637"/>
      <c r="DO19" s="637"/>
      <c r="DP19" s="638"/>
      <c r="DQ19" s="645" t="s">
        <v>242</v>
      </c>
      <c r="DR19" s="637"/>
      <c r="DS19" s="637"/>
      <c r="DT19" s="637"/>
      <c r="DU19" s="637"/>
      <c r="DV19" s="637"/>
      <c r="DW19" s="637"/>
      <c r="DX19" s="637"/>
      <c r="DY19" s="637"/>
      <c r="DZ19" s="637"/>
      <c r="EA19" s="637"/>
      <c r="EB19" s="637"/>
      <c r="EC19" s="646"/>
    </row>
    <row r="20" spans="2:133" ht="11.25" customHeight="1" x14ac:dyDescent="0.15">
      <c r="B20" s="649" t="s">
        <v>277</v>
      </c>
      <c r="C20" s="650"/>
      <c r="D20" s="650"/>
      <c r="E20" s="650"/>
      <c r="F20" s="650"/>
      <c r="G20" s="650"/>
      <c r="H20" s="650"/>
      <c r="I20" s="650"/>
      <c r="J20" s="650"/>
      <c r="K20" s="650"/>
      <c r="L20" s="650"/>
      <c r="M20" s="650"/>
      <c r="N20" s="650"/>
      <c r="O20" s="650"/>
      <c r="P20" s="650"/>
      <c r="Q20" s="651"/>
      <c r="R20" s="636" t="s">
        <v>235</v>
      </c>
      <c r="S20" s="637"/>
      <c r="T20" s="637"/>
      <c r="U20" s="637"/>
      <c r="V20" s="637"/>
      <c r="W20" s="637"/>
      <c r="X20" s="637"/>
      <c r="Y20" s="638"/>
      <c r="Z20" s="639" t="s">
        <v>242</v>
      </c>
      <c r="AA20" s="639"/>
      <c r="AB20" s="639"/>
      <c r="AC20" s="639"/>
      <c r="AD20" s="640" t="s">
        <v>235</v>
      </c>
      <c r="AE20" s="640"/>
      <c r="AF20" s="640"/>
      <c r="AG20" s="640"/>
      <c r="AH20" s="640"/>
      <c r="AI20" s="640"/>
      <c r="AJ20" s="640"/>
      <c r="AK20" s="640"/>
      <c r="AL20" s="641" t="s">
        <v>235</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819</v>
      </c>
      <c r="BH20" s="637"/>
      <c r="BI20" s="637"/>
      <c r="BJ20" s="637"/>
      <c r="BK20" s="637"/>
      <c r="BL20" s="637"/>
      <c r="BM20" s="637"/>
      <c r="BN20" s="638"/>
      <c r="BO20" s="639">
        <v>0.2</v>
      </c>
      <c r="BP20" s="639"/>
      <c r="BQ20" s="639"/>
      <c r="BR20" s="639"/>
      <c r="BS20" s="640" t="s">
        <v>242</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5857349</v>
      </c>
      <c r="CS20" s="637"/>
      <c r="CT20" s="637"/>
      <c r="CU20" s="637"/>
      <c r="CV20" s="637"/>
      <c r="CW20" s="637"/>
      <c r="CX20" s="637"/>
      <c r="CY20" s="638"/>
      <c r="CZ20" s="639">
        <v>100</v>
      </c>
      <c r="DA20" s="639"/>
      <c r="DB20" s="639"/>
      <c r="DC20" s="639"/>
      <c r="DD20" s="645">
        <v>1259128</v>
      </c>
      <c r="DE20" s="637"/>
      <c r="DF20" s="637"/>
      <c r="DG20" s="637"/>
      <c r="DH20" s="637"/>
      <c r="DI20" s="637"/>
      <c r="DJ20" s="637"/>
      <c r="DK20" s="637"/>
      <c r="DL20" s="637"/>
      <c r="DM20" s="637"/>
      <c r="DN20" s="637"/>
      <c r="DO20" s="637"/>
      <c r="DP20" s="638"/>
      <c r="DQ20" s="645">
        <v>3659875</v>
      </c>
      <c r="DR20" s="637"/>
      <c r="DS20" s="637"/>
      <c r="DT20" s="637"/>
      <c r="DU20" s="637"/>
      <c r="DV20" s="637"/>
      <c r="DW20" s="637"/>
      <c r="DX20" s="637"/>
      <c r="DY20" s="637"/>
      <c r="DZ20" s="637"/>
      <c r="EA20" s="637"/>
      <c r="EB20" s="637"/>
      <c r="EC20" s="646"/>
    </row>
    <row r="21" spans="2:133" ht="11.25" customHeight="1" x14ac:dyDescent="0.15">
      <c r="B21" s="633" t="s">
        <v>280</v>
      </c>
      <c r="C21" s="634"/>
      <c r="D21" s="634"/>
      <c r="E21" s="634"/>
      <c r="F21" s="634"/>
      <c r="G21" s="634"/>
      <c r="H21" s="634"/>
      <c r="I21" s="634"/>
      <c r="J21" s="634"/>
      <c r="K21" s="634"/>
      <c r="L21" s="634"/>
      <c r="M21" s="634"/>
      <c r="N21" s="634"/>
      <c r="O21" s="634"/>
      <c r="P21" s="634"/>
      <c r="Q21" s="635"/>
      <c r="R21" s="636">
        <v>3033559</v>
      </c>
      <c r="S21" s="637"/>
      <c r="T21" s="637"/>
      <c r="U21" s="637"/>
      <c r="V21" s="637"/>
      <c r="W21" s="637"/>
      <c r="X21" s="637"/>
      <c r="Y21" s="638"/>
      <c r="Z21" s="639">
        <v>49.8</v>
      </c>
      <c r="AA21" s="639"/>
      <c r="AB21" s="639"/>
      <c r="AC21" s="639"/>
      <c r="AD21" s="640">
        <v>2738628</v>
      </c>
      <c r="AE21" s="640"/>
      <c r="AF21" s="640"/>
      <c r="AG21" s="640"/>
      <c r="AH21" s="640"/>
      <c r="AI21" s="640"/>
      <c r="AJ21" s="640"/>
      <c r="AK21" s="640"/>
      <c r="AL21" s="641">
        <v>82.9</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v>819</v>
      </c>
      <c r="BH21" s="637"/>
      <c r="BI21" s="637"/>
      <c r="BJ21" s="637"/>
      <c r="BK21" s="637"/>
      <c r="BL21" s="637"/>
      <c r="BM21" s="637"/>
      <c r="BN21" s="638"/>
      <c r="BO21" s="639">
        <v>0.2</v>
      </c>
      <c r="BP21" s="639"/>
      <c r="BQ21" s="639"/>
      <c r="BR21" s="639"/>
      <c r="BS21" s="640" t="s">
        <v>235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282</v>
      </c>
      <c r="C22" s="634"/>
      <c r="D22" s="634"/>
      <c r="E22" s="634"/>
      <c r="F22" s="634"/>
      <c r="G22" s="634"/>
      <c r="H22" s="634"/>
      <c r="I22" s="634"/>
      <c r="J22" s="634"/>
      <c r="K22" s="634"/>
      <c r="L22" s="634"/>
      <c r="M22" s="634"/>
      <c r="N22" s="634"/>
      <c r="O22" s="634"/>
      <c r="P22" s="634"/>
      <c r="Q22" s="635"/>
      <c r="R22" s="636">
        <v>2738628</v>
      </c>
      <c r="S22" s="637"/>
      <c r="T22" s="637"/>
      <c r="U22" s="637"/>
      <c r="V22" s="637"/>
      <c r="W22" s="637"/>
      <c r="X22" s="637"/>
      <c r="Y22" s="638"/>
      <c r="Z22" s="639">
        <v>44.9</v>
      </c>
      <c r="AA22" s="639"/>
      <c r="AB22" s="639"/>
      <c r="AC22" s="639"/>
      <c r="AD22" s="640">
        <v>2738628</v>
      </c>
      <c r="AE22" s="640"/>
      <c r="AF22" s="640"/>
      <c r="AG22" s="640"/>
      <c r="AH22" s="640"/>
      <c r="AI22" s="640"/>
      <c r="AJ22" s="640"/>
      <c r="AK22" s="640"/>
      <c r="AL22" s="641">
        <v>82.9</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242</v>
      </c>
      <c r="BH22" s="637"/>
      <c r="BI22" s="637"/>
      <c r="BJ22" s="637"/>
      <c r="BK22" s="637"/>
      <c r="BL22" s="637"/>
      <c r="BM22" s="637"/>
      <c r="BN22" s="638"/>
      <c r="BO22" s="639" t="s">
        <v>235</v>
      </c>
      <c r="BP22" s="639"/>
      <c r="BQ22" s="639"/>
      <c r="BR22" s="639"/>
      <c r="BS22" s="640" t="s">
        <v>242</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285</v>
      </c>
      <c r="C23" s="634"/>
      <c r="D23" s="634"/>
      <c r="E23" s="634"/>
      <c r="F23" s="634"/>
      <c r="G23" s="634"/>
      <c r="H23" s="634"/>
      <c r="I23" s="634"/>
      <c r="J23" s="634"/>
      <c r="K23" s="634"/>
      <c r="L23" s="634"/>
      <c r="M23" s="634"/>
      <c r="N23" s="634"/>
      <c r="O23" s="634"/>
      <c r="P23" s="634"/>
      <c r="Q23" s="635"/>
      <c r="R23" s="636">
        <v>294931</v>
      </c>
      <c r="S23" s="637"/>
      <c r="T23" s="637"/>
      <c r="U23" s="637"/>
      <c r="V23" s="637"/>
      <c r="W23" s="637"/>
      <c r="X23" s="637"/>
      <c r="Y23" s="638"/>
      <c r="Z23" s="639">
        <v>4.8</v>
      </c>
      <c r="AA23" s="639"/>
      <c r="AB23" s="639"/>
      <c r="AC23" s="639"/>
      <c r="AD23" s="640" t="s">
        <v>235</v>
      </c>
      <c r="AE23" s="640"/>
      <c r="AF23" s="640"/>
      <c r="AG23" s="640"/>
      <c r="AH23" s="640"/>
      <c r="AI23" s="640"/>
      <c r="AJ23" s="640"/>
      <c r="AK23" s="640"/>
      <c r="AL23" s="641" t="s">
        <v>235</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t="s">
        <v>242</v>
      </c>
      <c r="BH23" s="637"/>
      <c r="BI23" s="637"/>
      <c r="BJ23" s="637"/>
      <c r="BK23" s="637"/>
      <c r="BL23" s="637"/>
      <c r="BM23" s="637"/>
      <c r="BN23" s="638"/>
      <c r="BO23" s="639" t="s">
        <v>235</v>
      </c>
      <c r="BP23" s="639"/>
      <c r="BQ23" s="639"/>
      <c r="BR23" s="639"/>
      <c r="BS23" s="640" t="s">
        <v>242</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x14ac:dyDescent="0.15">
      <c r="B24" s="633" t="s">
        <v>292</v>
      </c>
      <c r="C24" s="634"/>
      <c r="D24" s="634"/>
      <c r="E24" s="634"/>
      <c r="F24" s="634"/>
      <c r="G24" s="634"/>
      <c r="H24" s="634"/>
      <c r="I24" s="634"/>
      <c r="J24" s="634"/>
      <c r="K24" s="634"/>
      <c r="L24" s="634"/>
      <c r="M24" s="634"/>
      <c r="N24" s="634"/>
      <c r="O24" s="634"/>
      <c r="P24" s="634"/>
      <c r="Q24" s="635"/>
      <c r="R24" s="636" t="s">
        <v>235</v>
      </c>
      <c r="S24" s="637"/>
      <c r="T24" s="637"/>
      <c r="U24" s="637"/>
      <c r="V24" s="637"/>
      <c r="W24" s="637"/>
      <c r="X24" s="637"/>
      <c r="Y24" s="638"/>
      <c r="Z24" s="639" t="s">
        <v>177</v>
      </c>
      <c r="AA24" s="639"/>
      <c r="AB24" s="639"/>
      <c r="AC24" s="639"/>
      <c r="AD24" s="640" t="s">
        <v>242</v>
      </c>
      <c r="AE24" s="640"/>
      <c r="AF24" s="640"/>
      <c r="AG24" s="640"/>
      <c r="AH24" s="640"/>
      <c r="AI24" s="640"/>
      <c r="AJ24" s="640"/>
      <c r="AK24" s="640"/>
      <c r="AL24" s="641" t="s">
        <v>242</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235</v>
      </c>
      <c r="BH24" s="637"/>
      <c r="BI24" s="637"/>
      <c r="BJ24" s="637"/>
      <c r="BK24" s="637"/>
      <c r="BL24" s="637"/>
      <c r="BM24" s="637"/>
      <c r="BN24" s="638"/>
      <c r="BO24" s="639" t="s">
        <v>242</v>
      </c>
      <c r="BP24" s="639"/>
      <c r="BQ24" s="639"/>
      <c r="BR24" s="639"/>
      <c r="BS24" s="640" t="s">
        <v>242</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1981931</v>
      </c>
      <c r="CS24" s="626"/>
      <c r="CT24" s="626"/>
      <c r="CU24" s="626"/>
      <c r="CV24" s="626"/>
      <c r="CW24" s="626"/>
      <c r="CX24" s="626"/>
      <c r="CY24" s="627"/>
      <c r="CZ24" s="630">
        <v>33.799999999999997</v>
      </c>
      <c r="DA24" s="631"/>
      <c r="DB24" s="631"/>
      <c r="DC24" s="647"/>
      <c r="DD24" s="671">
        <v>1473240</v>
      </c>
      <c r="DE24" s="626"/>
      <c r="DF24" s="626"/>
      <c r="DG24" s="626"/>
      <c r="DH24" s="626"/>
      <c r="DI24" s="626"/>
      <c r="DJ24" s="626"/>
      <c r="DK24" s="627"/>
      <c r="DL24" s="671">
        <v>1459126</v>
      </c>
      <c r="DM24" s="626"/>
      <c r="DN24" s="626"/>
      <c r="DO24" s="626"/>
      <c r="DP24" s="626"/>
      <c r="DQ24" s="626"/>
      <c r="DR24" s="626"/>
      <c r="DS24" s="626"/>
      <c r="DT24" s="626"/>
      <c r="DU24" s="626"/>
      <c r="DV24" s="627"/>
      <c r="DW24" s="630">
        <v>43.8</v>
      </c>
      <c r="DX24" s="631"/>
      <c r="DY24" s="631"/>
      <c r="DZ24" s="631"/>
      <c r="EA24" s="631"/>
      <c r="EB24" s="631"/>
      <c r="EC24" s="632"/>
    </row>
    <row r="25" spans="2:133" ht="11.25" customHeight="1" x14ac:dyDescent="0.15">
      <c r="B25" s="633" t="s">
        <v>295</v>
      </c>
      <c r="C25" s="634"/>
      <c r="D25" s="634"/>
      <c r="E25" s="634"/>
      <c r="F25" s="634"/>
      <c r="G25" s="634"/>
      <c r="H25" s="634"/>
      <c r="I25" s="634"/>
      <c r="J25" s="634"/>
      <c r="K25" s="634"/>
      <c r="L25" s="634"/>
      <c r="M25" s="634"/>
      <c r="N25" s="634"/>
      <c r="O25" s="634"/>
      <c r="P25" s="634"/>
      <c r="Q25" s="635"/>
      <c r="R25" s="636">
        <v>3599795</v>
      </c>
      <c r="S25" s="637"/>
      <c r="T25" s="637"/>
      <c r="U25" s="637"/>
      <c r="V25" s="637"/>
      <c r="W25" s="637"/>
      <c r="X25" s="637"/>
      <c r="Y25" s="638"/>
      <c r="Z25" s="639">
        <v>59.1</v>
      </c>
      <c r="AA25" s="639"/>
      <c r="AB25" s="639"/>
      <c r="AC25" s="639"/>
      <c r="AD25" s="640">
        <v>3304864</v>
      </c>
      <c r="AE25" s="640"/>
      <c r="AF25" s="640"/>
      <c r="AG25" s="640"/>
      <c r="AH25" s="640"/>
      <c r="AI25" s="640"/>
      <c r="AJ25" s="640"/>
      <c r="AK25" s="640"/>
      <c r="AL25" s="641">
        <v>100</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242</v>
      </c>
      <c r="BH25" s="637"/>
      <c r="BI25" s="637"/>
      <c r="BJ25" s="637"/>
      <c r="BK25" s="637"/>
      <c r="BL25" s="637"/>
      <c r="BM25" s="637"/>
      <c r="BN25" s="638"/>
      <c r="BO25" s="639" t="s">
        <v>235</v>
      </c>
      <c r="BP25" s="639"/>
      <c r="BQ25" s="639"/>
      <c r="BR25" s="639"/>
      <c r="BS25" s="640" t="s">
        <v>242</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1039615</v>
      </c>
      <c r="CS25" s="668"/>
      <c r="CT25" s="668"/>
      <c r="CU25" s="668"/>
      <c r="CV25" s="668"/>
      <c r="CW25" s="668"/>
      <c r="CX25" s="668"/>
      <c r="CY25" s="669"/>
      <c r="CZ25" s="641">
        <v>17.7</v>
      </c>
      <c r="DA25" s="666"/>
      <c r="DB25" s="666"/>
      <c r="DC25" s="670"/>
      <c r="DD25" s="645">
        <v>785955</v>
      </c>
      <c r="DE25" s="668"/>
      <c r="DF25" s="668"/>
      <c r="DG25" s="668"/>
      <c r="DH25" s="668"/>
      <c r="DI25" s="668"/>
      <c r="DJ25" s="668"/>
      <c r="DK25" s="669"/>
      <c r="DL25" s="645">
        <v>772151</v>
      </c>
      <c r="DM25" s="668"/>
      <c r="DN25" s="668"/>
      <c r="DO25" s="668"/>
      <c r="DP25" s="668"/>
      <c r="DQ25" s="668"/>
      <c r="DR25" s="668"/>
      <c r="DS25" s="668"/>
      <c r="DT25" s="668"/>
      <c r="DU25" s="668"/>
      <c r="DV25" s="669"/>
      <c r="DW25" s="641">
        <v>23.2</v>
      </c>
      <c r="DX25" s="666"/>
      <c r="DY25" s="666"/>
      <c r="DZ25" s="666"/>
      <c r="EA25" s="666"/>
      <c r="EB25" s="666"/>
      <c r="EC25" s="667"/>
    </row>
    <row r="26" spans="2:133" ht="11.25" customHeight="1" x14ac:dyDescent="0.15">
      <c r="B26" s="633" t="s">
        <v>298</v>
      </c>
      <c r="C26" s="634"/>
      <c r="D26" s="634"/>
      <c r="E26" s="634"/>
      <c r="F26" s="634"/>
      <c r="G26" s="634"/>
      <c r="H26" s="634"/>
      <c r="I26" s="634"/>
      <c r="J26" s="634"/>
      <c r="K26" s="634"/>
      <c r="L26" s="634"/>
      <c r="M26" s="634"/>
      <c r="N26" s="634"/>
      <c r="O26" s="634"/>
      <c r="P26" s="634"/>
      <c r="Q26" s="635"/>
      <c r="R26" s="636">
        <v>636</v>
      </c>
      <c r="S26" s="637"/>
      <c r="T26" s="637"/>
      <c r="U26" s="637"/>
      <c r="V26" s="637"/>
      <c r="W26" s="637"/>
      <c r="X26" s="637"/>
      <c r="Y26" s="638"/>
      <c r="Z26" s="639">
        <v>0</v>
      </c>
      <c r="AA26" s="639"/>
      <c r="AB26" s="639"/>
      <c r="AC26" s="639"/>
      <c r="AD26" s="640">
        <v>636</v>
      </c>
      <c r="AE26" s="640"/>
      <c r="AF26" s="640"/>
      <c r="AG26" s="640"/>
      <c r="AH26" s="640"/>
      <c r="AI26" s="640"/>
      <c r="AJ26" s="640"/>
      <c r="AK26" s="640"/>
      <c r="AL26" s="641">
        <v>0</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242</v>
      </c>
      <c r="BH26" s="637"/>
      <c r="BI26" s="637"/>
      <c r="BJ26" s="637"/>
      <c r="BK26" s="637"/>
      <c r="BL26" s="637"/>
      <c r="BM26" s="637"/>
      <c r="BN26" s="638"/>
      <c r="BO26" s="639" t="s">
        <v>242</v>
      </c>
      <c r="BP26" s="639"/>
      <c r="BQ26" s="639"/>
      <c r="BR26" s="639"/>
      <c r="BS26" s="640" t="s">
        <v>242</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586438</v>
      </c>
      <c r="CS26" s="637"/>
      <c r="CT26" s="637"/>
      <c r="CU26" s="637"/>
      <c r="CV26" s="637"/>
      <c r="CW26" s="637"/>
      <c r="CX26" s="637"/>
      <c r="CY26" s="638"/>
      <c r="CZ26" s="641">
        <v>10</v>
      </c>
      <c r="DA26" s="666"/>
      <c r="DB26" s="666"/>
      <c r="DC26" s="670"/>
      <c r="DD26" s="645">
        <v>408717</v>
      </c>
      <c r="DE26" s="637"/>
      <c r="DF26" s="637"/>
      <c r="DG26" s="637"/>
      <c r="DH26" s="637"/>
      <c r="DI26" s="637"/>
      <c r="DJ26" s="637"/>
      <c r="DK26" s="638"/>
      <c r="DL26" s="645" t="s">
        <v>235</v>
      </c>
      <c r="DM26" s="637"/>
      <c r="DN26" s="637"/>
      <c r="DO26" s="637"/>
      <c r="DP26" s="637"/>
      <c r="DQ26" s="637"/>
      <c r="DR26" s="637"/>
      <c r="DS26" s="637"/>
      <c r="DT26" s="637"/>
      <c r="DU26" s="637"/>
      <c r="DV26" s="638"/>
      <c r="DW26" s="641" t="s">
        <v>242</v>
      </c>
      <c r="DX26" s="666"/>
      <c r="DY26" s="666"/>
      <c r="DZ26" s="666"/>
      <c r="EA26" s="666"/>
      <c r="EB26" s="666"/>
      <c r="EC26" s="667"/>
    </row>
    <row r="27" spans="2:133" ht="11.25" customHeight="1" x14ac:dyDescent="0.15">
      <c r="B27" s="633" t="s">
        <v>301</v>
      </c>
      <c r="C27" s="634"/>
      <c r="D27" s="634"/>
      <c r="E27" s="634"/>
      <c r="F27" s="634"/>
      <c r="G27" s="634"/>
      <c r="H27" s="634"/>
      <c r="I27" s="634"/>
      <c r="J27" s="634"/>
      <c r="K27" s="634"/>
      <c r="L27" s="634"/>
      <c r="M27" s="634"/>
      <c r="N27" s="634"/>
      <c r="O27" s="634"/>
      <c r="P27" s="634"/>
      <c r="Q27" s="635"/>
      <c r="R27" s="636">
        <v>43825</v>
      </c>
      <c r="S27" s="637"/>
      <c r="T27" s="637"/>
      <c r="U27" s="637"/>
      <c r="V27" s="637"/>
      <c r="W27" s="637"/>
      <c r="X27" s="637"/>
      <c r="Y27" s="638"/>
      <c r="Z27" s="639">
        <v>0.7</v>
      </c>
      <c r="AA27" s="639"/>
      <c r="AB27" s="639"/>
      <c r="AC27" s="639"/>
      <c r="AD27" s="640" t="s">
        <v>242</v>
      </c>
      <c r="AE27" s="640"/>
      <c r="AF27" s="640"/>
      <c r="AG27" s="640"/>
      <c r="AH27" s="640"/>
      <c r="AI27" s="640"/>
      <c r="AJ27" s="640"/>
      <c r="AK27" s="640"/>
      <c r="AL27" s="641" t="s">
        <v>242</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349648</v>
      </c>
      <c r="BH27" s="637"/>
      <c r="BI27" s="637"/>
      <c r="BJ27" s="637"/>
      <c r="BK27" s="637"/>
      <c r="BL27" s="637"/>
      <c r="BM27" s="637"/>
      <c r="BN27" s="638"/>
      <c r="BO27" s="639">
        <v>100</v>
      </c>
      <c r="BP27" s="639"/>
      <c r="BQ27" s="639"/>
      <c r="BR27" s="639"/>
      <c r="BS27" s="640" t="s">
        <v>242</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229418</v>
      </c>
      <c r="CS27" s="668"/>
      <c r="CT27" s="668"/>
      <c r="CU27" s="668"/>
      <c r="CV27" s="668"/>
      <c r="CW27" s="668"/>
      <c r="CX27" s="668"/>
      <c r="CY27" s="669"/>
      <c r="CZ27" s="641">
        <v>3.9</v>
      </c>
      <c r="DA27" s="666"/>
      <c r="DB27" s="666"/>
      <c r="DC27" s="670"/>
      <c r="DD27" s="645">
        <v>45948</v>
      </c>
      <c r="DE27" s="668"/>
      <c r="DF27" s="668"/>
      <c r="DG27" s="668"/>
      <c r="DH27" s="668"/>
      <c r="DI27" s="668"/>
      <c r="DJ27" s="668"/>
      <c r="DK27" s="669"/>
      <c r="DL27" s="645">
        <v>45638</v>
      </c>
      <c r="DM27" s="668"/>
      <c r="DN27" s="668"/>
      <c r="DO27" s="668"/>
      <c r="DP27" s="668"/>
      <c r="DQ27" s="668"/>
      <c r="DR27" s="668"/>
      <c r="DS27" s="668"/>
      <c r="DT27" s="668"/>
      <c r="DU27" s="668"/>
      <c r="DV27" s="669"/>
      <c r="DW27" s="641">
        <v>1.4</v>
      </c>
      <c r="DX27" s="666"/>
      <c r="DY27" s="666"/>
      <c r="DZ27" s="666"/>
      <c r="EA27" s="666"/>
      <c r="EB27" s="666"/>
      <c r="EC27" s="667"/>
    </row>
    <row r="28" spans="2:133" ht="11.25" customHeight="1" x14ac:dyDescent="0.15">
      <c r="B28" s="633" t="s">
        <v>304</v>
      </c>
      <c r="C28" s="634"/>
      <c r="D28" s="634"/>
      <c r="E28" s="634"/>
      <c r="F28" s="634"/>
      <c r="G28" s="634"/>
      <c r="H28" s="634"/>
      <c r="I28" s="634"/>
      <c r="J28" s="634"/>
      <c r="K28" s="634"/>
      <c r="L28" s="634"/>
      <c r="M28" s="634"/>
      <c r="N28" s="634"/>
      <c r="O28" s="634"/>
      <c r="P28" s="634"/>
      <c r="Q28" s="635"/>
      <c r="R28" s="636">
        <v>91089</v>
      </c>
      <c r="S28" s="637"/>
      <c r="T28" s="637"/>
      <c r="U28" s="637"/>
      <c r="V28" s="637"/>
      <c r="W28" s="637"/>
      <c r="X28" s="637"/>
      <c r="Y28" s="638"/>
      <c r="Z28" s="639">
        <v>1.5</v>
      </c>
      <c r="AA28" s="639"/>
      <c r="AB28" s="639"/>
      <c r="AC28" s="639"/>
      <c r="AD28" s="640" t="s">
        <v>242</v>
      </c>
      <c r="AE28" s="640"/>
      <c r="AF28" s="640"/>
      <c r="AG28" s="640"/>
      <c r="AH28" s="640"/>
      <c r="AI28" s="640"/>
      <c r="AJ28" s="640"/>
      <c r="AK28" s="640"/>
      <c r="AL28" s="641" t="s">
        <v>242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712898</v>
      </c>
      <c r="CS28" s="637"/>
      <c r="CT28" s="637"/>
      <c r="CU28" s="637"/>
      <c r="CV28" s="637"/>
      <c r="CW28" s="637"/>
      <c r="CX28" s="637"/>
      <c r="CY28" s="638"/>
      <c r="CZ28" s="641">
        <v>12.2</v>
      </c>
      <c r="DA28" s="666"/>
      <c r="DB28" s="666"/>
      <c r="DC28" s="670"/>
      <c r="DD28" s="645">
        <v>641337</v>
      </c>
      <c r="DE28" s="637"/>
      <c r="DF28" s="637"/>
      <c r="DG28" s="637"/>
      <c r="DH28" s="637"/>
      <c r="DI28" s="637"/>
      <c r="DJ28" s="637"/>
      <c r="DK28" s="638"/>
      <c r="DL28" s="645">
        <v>641337</v>
      </c>
      <c r="DM28" s="637"/>
      <c r="DN28" s="637"/>
      <c r="DO28" s="637"/>
      <c r="DP28" s="637"/>
      <c r="DQ28" s="637"/>
      <c r="DR28" s="637"/>
      <c r="DS28" s="637"/>
      <c r="DT28" s="637"/>
      <c r="DU28" s="637"/>
      <c r="DV28" s="638"/>
      <c r="DW28" s="641">
        <v>19.2</v>
      </c>
      <c r="DX28" s="666"/>
      <c r="DY28" s="666"/>
      <c r="DZ28" s="666"/>
      <c r="EA28" s="666"/>
      <c r="EB28" s="666"/>
      <c r="EC28" s="667"/>
    </row>
    <row r="29" spans="2:133" ht="11.25" customHeight="1" x14ac:dyDescent="0.15">
      <c r="B29" s="633" t="s">
        <v>306</v>
      </c>
      <c r="C29" s="634"/>
      <c r="D29" s="634"/>
      <c r="E29" s="634"/>
      <c r="F29" s="634"/>
      <c r="G29" s="634"/>
      <c r="H29" s="634"/>
      <c r="I29" s="634"/>
      <c r="J29" s="634"/>
      <c r="K29" s="634"/>
      <c r="L29" s="634"/>
      <c r="M29" s="634"/>
      <c r="N29" s="634"/>
      <c r="O29" s="634"/>
      <c r="P29" s="634"/>
      <c r="Q29" s="635"/>
      <c r="R29" s="636">
        <v>12612</v>
      </c>
      <c r="S29" s="637"/>
      <c r="T29" s="637"/>
      <c r="U29" s="637"/>
      <c r="V29" s="637"/>
      <c r="W29" s="637"/>
      <c r="X29" s="637"/>
      <c r="Y29" s="638"/>
      <c r="Z29" s="639">
        <v>0.2</v>
      </c>
      <c r="AA29" s="639"/>
      <c r="AB29" s="639"/>
      <c r="AC29" s="639"/>
      <c r="AD29" s="640" t="s">
        <v>242</v>
      </c>
      <c r="AE29" s="640"/>
      <c r="AF29" s="640"/>
      <c r="AG29" s="640"/>
      <c r="AH29" s="640"/>
      <c r="AI29" s="640"/>
      <c r="AJ29" s="640"/>
      <c r="AK29" s="640"/>
      <c r="AL29" s="641" t="s">
        <v>242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307</v>
      </c>
      <c r="CE29" s="673"/>
      <c r="CF29" s="633" t="s">
        <v>72</v>
      </c>
      <c r="CG29" s="634"/>
      <c r="CH29" s="634"/>
      <c r="CI29" s="634"/>
      <c r="CJ29" s="634"/>
      <c r="CK29" s="634"/>
      <c r="CL29" s="634"/>
      <c r="CM29" s="634"/>
      <c r="CN29" s="634"/>
      <c r="CO29" s="634"/>
      <c r="CP29" s="634"/>
      <c r="CQ29" s="635"/>
      <c r="CR29" s="636">
        <v>712602</v>
      </c>
      <c r="CS29" s="668"/>
      <c r="CT29" s="668"/>
      <c r="CU29" s="668"/>
      <c r="CV29" s="668"/>
      <c r="CW29" s="668"/>
      <c r="CX29" s="668"/>
      <c r="CY29" s="669"/>
      <c r="CZ29" s="641">
        <v>12.2</v>
      </c>
      <c r="DA29" s="666"/>
      <c r="DB29" s="666"/>
      <c r="DC29" s="670"/>
      <c r="DD29" s="645">
        <v>641041</v>
      </c>
      <c r="DE29" s="668"/>
      <c r="DF29" s="668"/>
      <c r="DG29" s="668"/>
      <c r="DH29" s="668"/>
      <c r="DI29" s="668"/>
      <c r="DJ29" s="668"/>
      <c r="DK29" s="669"/>
      <c r="DL29" s="645">
        <v>641041</v>
      </c>
      <c r="DM29" s="668"/>
      <c r="DN29" s="668"/>
      <c r="DO29" s="668"/>
      <c r="DP29" s="668"/>
      <c r="DQ29" s="668"/>
      <c r="DR29" s="668"/>
      <c r="DS29" s="668"/>
      <c r="DT29" s="668"/>
      <c r="DU29" s="668"/>
      <c r="DV29" s="669"/>
      <c r="DW29" s="641">
        <v>19.2</v>
      </c>
      <c r="DX29" s="666"/>
      <c r="DY29" s="666"/>
      <c r="DZ29" s="666"/>
      <c r="EA29" s="666"/>
      <c r="EB29" s="666"/>
      <c r="EC29" s="667"/>
    </row>
    <row r="30" spans="2:133" ht="11.25" customHeight="1" x14ac:dyDescent="0.15">
      <c r="B30" s="633" t="s">
        <v>308</v>
      </c>
      <c r="C30" s="634"/>
      <c r="D30" s="634"/>
      <c r="E30" s="634"/>
      <c r="F30" s="634"/>
      <c r="G30" s="634"/>
      <c r="H30" s="634"/>
      <c r="I30" s="634"/>
      <c r="J30" s="634"/>
      <c r="K30" s="634"/>
      <c r="L30" s="634"/>
      <c r="M30" s="634"/>
      <c r="N30" s="634"/>
      <c r="O30" s="634"/>
      <c r="P30" s="634"/>
      <c r="Q30" s="635"/>
      <c r="R30" s="636">
        <v>413128</v>
      </c>
      <c r="S30" s="637"/>
      <c r="T30" s="637"/>
      <c r="U30" s="637"/>
      <c r="V30" s="637"/>
      <c r="W30" s="637"/>
      <c r="X30" s="637"/>
      <c r="Y30" s="638"/>
      <c r="Z30" s="639">
        <v>6.8</v>
      </c>
      <c r="AA30" s="639"/>
      <c r="AB30" s="639"/>
      <c r="AC30" s="639"/>
      <c r="AD30" s="640" t="s">
        <v>242</v>
      </c>
      <c r="AE30" s="640"/>
      <c r="AF30" s="640"/>
      <c r="AG30" s="640"/>
      <c r="AH30" s="640"/>
      <c r="AI30" s="640"/>
      <c r="AJ30" s="640"/>
      <c r="AK30" s="640"/>
      <c r="AL30" s="641" t="s">
        <v>235</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309</v>
      </c>
      <c r="BH30" s="678"/>
      <c r="BI30" s="678"/>
      <c r="BJ30" s="678"/>
      <c r="BK30" s="678"/>
      <c r="BL30" s="678"/>
      <c r="BM30" s="678"/>
      <c r="BN30" s="678"/>
      <c r="BO30" s="678"/>
      <c r="BP30" s="678"/>
      <c r="BQ30" s="679"/>
      <c r="BR30" s="618" t="s">
        <v>310</v>
      </c>
      <c r="BS30" s="678"/>
      <c r="BT30" s="678"/>
      <c r="BU30" s="678"/>
      <c r="BV30" s="678"/>
      <c r="BW30" s="678"/>
      <c r="BX30" s="678"/>
      <c r="BY30" s="678"/>
      <c r="BZ30" s="678"/>
      <c r="CA30" s="678"/>
      <c r="CB30" s="679"/>
      <c r="CD30" s="674"/>
      <c r="CE30" s="675"/>
      <c r="CF30" s="633" t="s">
        <v>311</v>
      </c>
      <c r="CG30" s="634"/>
      <c r="CH30" s="634"/>
      <c r="CI30" s="634"/>
      <c r="CJ30" s="634"/>
      <c r="CK30" s="634"/>
      <c r="CL30" s="634"/>
      <c r="CM30" s="634"/>
      <c r="CN30" s="634"/>
      <c r="CO30" s="634"/>
      <c r="CP30" s="634"/>
      <c r="CQ30" s="635"/>
      <c r="CR30" s="636">
        <v>686999</v>
      </c>
      <c r="CS30" s="637"/>
      <c r="CT30" s="637"/>
      <c r="CU30" s="637"/>
      <c r="CV30" s="637"/>
      <c r="CW30" s="637"/>
      <c r="CX30" s="637"/>
      <c r="CY30" s="638"/>
      <c r="CZ30" s="641">
        <v>11.7</v>
      </c>
      <c r="DA30" s="666"/>
      <c r="DB30" s="666"/>
      <c r="DC30" s="670"/>
      <c r="DD30" s="645">
        <v>628359</v>
      </c>
      <c r="DE30" s="637"/>
      <c r="DF30" s="637"/>
      <c r="DG30" s="637"/>
      <c r="DH30" s="637"/>
      <c r="DI30" s="637"/>
      <c r="DJ30" s="637"/>
      <c r="DK30" s="638"/>
      <c r="DL30" s="645">
        <v>628359</v>
      </c>
      <c r="DM30" s="637"/>
      <c r="DN30" s="637"/>
      <c r="DO30" s="637"/>
      <c r="DP30" s="637"/>
      <c r="DQ30" s="637"/>
      <c r="DR30" s="637"/>
      <c r="DS30" s="637"/>
      <c r="DT30" s="637"/>
      <c r="DU30" s="637"/>
      <c r="DV30" s="638"/>
      <c r="DW30" s="641">
        <v>18.899999999999999</v>
      </c>
      <c r="DX30" s="666"/>
      <c r="DY30" s="666"/>
      <c r="DZ30" s="666"/>
      <c r="EA30" s="666"/>
      <c r="EB30" s="666"/>
      <c r="EC30" s="667"/>
    </row>
    <row r="31" spans="2:133" ht="11.25" customHeight="1" x14ac:dyDescent="0.15">
      <c r="B31" s="649" t="s">
        <v>312</v>
      </c>
      <c r="C31" s="650"/>
      <c r="D31" s="650"/>
      <c r="E31" s="650"/>
      <c r="F31" s="650"/>
      <c r="G31" s="650"/>
      <c r="H31" s="650"/>
      <c r="I31" s="650"/>
      <c r="J31" s="650"/>
      <c r="K31" s="650"/>
      <c r="L31" s="650"/>
      <c r="M31" s="650"/>
      <c r="N31" s="650"/>
      <c r="O31" s="650"/>
      <c r="P31" s="650"/>
      <c r="Q31" s="651"/>
      <c r="R31" s="636" t="s">
        <v>242</v>
      </c>
      <c r="S31" s="637"/>
      <c r="T31" s="637"/>
      <c r="U31" s="637"/>
      <c r="V31" s="637"/>
      <c r="W31" s="637"/>
      <c r="X31" s="637"/>
      <c r="Y31" s="638"/>
      <c r="Z31" s="639" t="s">
        <v>235</v>
      </c>
      <c r="AA31" s="639"/>
      <c r="AB31" s="639"/>
      <c r="AC31" s="639"/>
      <c r="AD31" s="640" t="s">
        <v>235</v>
      </c>
      <c r="AE31" s="640"/>
      <c r="AF31" s="640"/>
      <c r="AG31" s="640"/>
      <c r="AH31" s="640"/>
      <c r="AI31" s="640"/>
      <c r="AJ31" s="640"/>
      <c r="AK31" s="640"/>
      <c r="AL31" s="641" t="s">
        <v>242</v>
      </c>
      <c r="AM31" s="642"/>
      <c r="AN31" s="642"/>
      <c r="AO31" s="643"/>
      <c r="AP31" s="682" t="s">
        <v>313</v>
      </c>
      <c r="AQ31" s="683"/>
      <c r="AR31" s="683"/>
      <c r="AS31" s="683"/>
      <c r="AT31" s="688" t="s">
        <v>314</v>
      </c>
      <c r="AU31" s="212"/>
      <c r="AV31" s="212"/>
      <c r="AW31" s="212"/>
      <c r="AX31" s="622" t="s">
        <v>189</v>
      </c>
      <c r="AY31" s="623"/>
      <c r="AZ31" s="623"/>
      <c r="BA31" s="623"/>
      <c r="BB31" s="623"/>
      <c r="BC31" s="623"/>
      <c r="BD31" s="623"/>
      <c r="BE31" s="623"/>
      <c r="BF31" s="624"/>
      <c r="BG31" s="692">
        <v>99.9</v>
      </c>
      <c r="BH31" s="680"/>
      <c r="BI31" s="680"/>
      <c r="BJ31" s="680"/>
      <c r="BK31" s="680"/>
      <c r="BL31" s="680"/>
      <c r="BM31" s="631">
        <v>99.7</v>
      </c>
      <c r="BN31" s="680"/>
      <c r="BO31" s="680"/>
      <c r="BP31" s="680"/>
      <c r="BQ31" s="681"/>
      <c r="BR31" s="692">
        <v>100</v>
      </c>
      <c r="BS31" s="680"/>
      <c r="BT31" s="680"/>
      <c r="BU31" s="680"/>
      <c r="BV31" s="680"/>
      <c r="BW31" s="680"/>
      <c r="BX31" s="631">
        <v>99.8</v>
      </c>
      <c r="BY31" s="680"/>
      <c r="BZ31" s="680"/>
      <c r="CA31" s="680"/>
      <c r="CB31" s="681"/>
      <c r="CD31" s="674"/>
      <c r="CE31" s="675"/>
      <c r="CF31" s="633" t="s">
        <v>315</v>
      </c>
      <c r="CG31" s="634"/>
      <c r="CH31" s="634"/>
      <c r="CI31" s="634"/>
      <c r="CJ31" s="634"/>
      <c r="CK31" s="634"/>
      <c r="CL31" s="634"/>
      <c r="CM31" s="634"/>
      <c r="CN31" s="634"/>
      <c r="CO31" s="634"/>
      <c r="CP31" s="634"/>
      <c r="CQ31" s="635"/>
      <c r="CR31" s="636">
        <v>25603</v>
      </c>
      <c r="CS31" s="668"/>
      <c r="CT31" s="668"/>
      <c r="CU31" s="668"/>
      <c r="CV31" s="668"/>
      <c r="CW31" s="668"/>
      <c r="CX31" s="668"/>
      <c r="CY31" s="669"/>
      <c r="CZ31" s="641">
        <v>0.4</v>
      </c>
      <c r="DA31" s="666"/>
      <c r="DB31" s="666"/>
      <c r="DC31" s="670"/>
      <c r="DD31" s="645">
        <v>12682</v>
      </c>
      <c r="DE31" s="668"/>
      <c r="DF31" s="668"/>
      <c r="DG31" s="668"/>
      <c r="DH31" s="668"/>
      <c r="DI31" s="668"/>
      <c r="DJ31" s="668"/>
      <c r="DK31" s="669"/>
      <c r="DL31" s="645">
        <v>12682</v>
      </c>
      <c r="DM31" s="668"/>
      <c r="DN31" s="668"/>
      <c r="DO31" s="668"/>
      <c r="DP31" s="668"/>
      <c r="DQ31" s="668"/>
      <c r="DR31" s="668"/>
      <c r="DS31" s="668"/>
      <c r="DT31" s="668"/>
      <c r="DU31" s="668"/>
      <c r="DV31" s="669"/>
      <c r="DW31" s="641">
        <v>0.4</v>
      </c>
      <c r="DX31" s="666"/>
      <c r="DY31" s="666"/>
      <c r="DZ31" s="666"/>
      <c r="EA31" s="666"/>
      <c r="EB31" s="666"/>
      <c r="EC31" s="667"/>
    </row>
    <row r="32" spans="2:133" ht="11.25" customHeight="1" x14ac:dyDescent="0.15">
      <c r="B32" s="633" t="s">
        <v>316</v>
      </c>
      <c r="C32" s="634"/>
      <c r="D32" s="634"/>
      <c r="E32" s="634"/>
      <c r="F32" s="634"/>
      <c r="G32" s="634"/>
      <c r="H32" s="634"/>
      <c r="I32" s="634"/>
      <c r="J32" s="634"/>
      <c r="K32" s="634"/>
      <c r="L32" s="634"/>
      <c r="M32" s="634"/>
      <c r="N32" s="634"/>
      <c r="O32" s="634"/>
      <c r="P32" s="634"/>
      <c r="Q32" s="635"/>
      <c r="R32" s="636">
        <v>722861</v>
      </c>
      <c r="S32" s="637"/>
      <c r="T32" s="637"/>
      <c r="U32" s="637"/>
      <c r="V32" s="637"/>
      <c r="W32" s="637"/>
      <c r="X32" s="637"/>
      <c r="Y32" s="638"/>
      <c r="Z32" s="639">
        <v>11.9</v>
      </c>
      <c r="AA32" s="639"/>
      <c r="AB32" s="639"/>
      <c r="AC32" s="639"/>
      <c r="AD32" s="640" t="s">
        <v>242</v>
      </c>
      <c r="AE32" s="640"/>
      <c r="AF32" s="640"/>
      <c r="AG32" s="640"/>
      <c r="AH32" s="640"/>
      <c r="AI32" s="640"/>
      <c r="AJ32" s="640"/>
      <c r="AK32" s="640"/>
      <c r="AL32" s="641" t="s">
        <v>242</v>
      </c>
      <c r="AM32" s="642"/>
      <c r="AN32" s="642"/>
      <c r="AO32" s="643"/>
      <c r="AP32" s="684"/>
      <c r="AQ32" s="685"/>
      <c r="AR32" s="685"/>
      <c r="AS32" s="685"/>
      <c r="AT32" s="689"/>
      <c r="AU32" s="208" t="s">
        <v>317</v>
      </c>
      <c r="AX32" s="633" t="s">
        <v>318</v>
      </c>
      <c r="AY32" s="634"/>
      <c r="AZ32" s="634"/>
      <c r="BA32" s="634"/>
      <c r="BB32" s="634"/>
      <c r="BC32" s="634"/>
      <c r="BD32" s="634"/>
      <c r="BE32" s="634"/>
      <c r="BF32" s="635"/>
      <c r="BG32" s="693">
        <v>99.9</v>
      </c>
      <c r="BH32" s="668"/>
      <c r="BI32" s="668"/>
      <c r="BJ32" s="668"/>
      <c r="BK32" s="668"/>
      <c r="BL32" s="668"/>
      <c r="BM32" s="642">
        <v>99.7</v>
      </c>
      <c r="BN32" s="668"/>
      <c r="BO32" s="668"/>
      <c r="BP32" s="668"/>
      <c r="BQ32" s="691"/>
      <c r="BR32" s="693">
        <v>100</v>
      </c>
      <c r="BS32" s="668"/>
      <c r="BT32" s="668"/>
      <c r="BU32" s="668"/>
      <c r="BV32" s="668"/>
      <c r="BW32" s="668"/>
      <c r="BX32" s="642">
        <v>99.8</v>
      </c>
      <c r="BY32" s="668"/>
      <c r="BZ32" s="668"/>
      <c r="CA32" s="668"/>
      <c r="CB32" s="691"/>
      <c r="CD32" s="676"/>
      <c r="CE32" s="677"/>
      <c r="CF32" s="633" t="s">
        <v>319</v>
      </c>
      <c r="CG32" s="634"/>
      <c r="CH32" s="634"/>
      <c r="CI32" s="634"/>
      <c r="CJ32" s="634"/>
      <c r="CK32" s="634"/>
      <c r="CL32" s="634"/>
      <c r="CM32" s="634"/>
      <c r="CN32" s="634"/>
      <c r="CO32" s="634"/>
      <c r="CP32" s="634"/>
      <c r="CQ32" s="635"/>
      <c r="CR32" s="636">
        <v>296</v>
      </c>
      <c r="CS32" s="637"/>
      <c r="CT32" s="637"/>
      <c r="CU32" s="637"/>
      <c r="CV32" s="637"/>
      <c r="CW32" s="637"/>
      <c r="CX32" s="637"/>
      <c r="CY32" s="638"/>
      <c r="CZ32" s="641">
        <v>0</v>
      </c>
      <c r="DA32" s="666"/>
      <c r="DB32" s="666"/>
      <c r="DC32" s="670"/>
      <c r="DD32" s="645">
        <v>296</v>
      </c>
      <c r="DE32" s="637"/>
      <c r="DF32" s="637"/>
      <c r="DG32" s="637"/>
      <c r="DH32" s="637"/>
      <c r="DI32" s="637"/>
      <c r="DJ32" s="637"/>
      <c r="DK32" s="638"/>
      <c r="DL32" s="645">
        <v>296</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15">
      <c r="B33" s="633" t="s">
        <v>320</v>
      </c>
      <c r="C33" s="634"/>
      <c r="D33" s="634"/>
      <c r="E33" s="634"/>
      <c r="F33" s="634"/>
      <c r="G33" s="634"/>
      <c r="H33" s="634"/>
      <c r="I33" s="634"/>
      <c r="J33" s="634"/>
      <c r="K33" s="634"/>
      <c r="L33" s="634"/>
      <c r="M33" s="634"/>
      <c r="N33" s="634"/>
      <c r="O33" s="634"/>
      <c r="P33" s="634"/>
      <c r="Q33" s="635"/>
      <c r="R33" s="636">
        <v>294296</v>
      </c>
      <c r="S33" s="637"/>
      <c r="T33" s="637"/>
      <c r="U33" s="637"/>
      <c r="V33" s="637"/>
      <c r="W33" s="637"/>
      <c r="X33" s="637"/>
      <c r="Y33" s="638"/>
      <c r="Z33" s="639">
        <v>4.8</v>
      </c>
      <c r="AA33" s="639"/>
      <c r="AB33" s="639"/>
      <c r="AC33" s="639"/>
      <c r="AD33" s="640" t="s">
        <v>177</v>
      </c>
      <c r="AE33" s="640"/>
      <c r="AF33" s="640"/>
      <c r="AG33" s="640"/>
      <c r="AH33" s="640"/>
      <c r="AI33" s="640"/>
      <c r="AJ33" s="640"/>
      <c r="AK33" s="640"/>
      <c r="AL33" s="641" t="s">
        <v>242</v>
      </c>
      <c r="AM33" s="642"/>
      <c r="AN33" s="642"/>
      <c r="AO33" s="643"/>
      <c r="AP33" s="686"/>
      <c r="AQ33" s="687"/>
      <c r="AR33" s="687"/>
      <c r="AS33" s="687"/>
      <c r="AT33" s="690"/>
      <c r="AU33" s="213"/>
      <c r="AV33" s="213"/>
      <c r="AW33" s="213"/>
      <c r="AX33" s="657" t="s">
        <v>321</v>
      </c>
      <c r="AY33" s="658"/>
      <c r="AZ33" s="658"/>
      <c r="BA33" s="658"/>
      <c r="BB33" s="658"/>
      <c r="BC33" s="658"/>
      <c r="BD33" s="658"/>
      <c r="BE33" s="658"/>
      <c r="BF33" s="659"/>
      <c r="BG33" s="694">
        <v>99.8</v>
      </c>
      <c r="BH33" s="695"/>
      <c r="BI33" s="695"/>
      <c r="BJ33" s="695"/>
      <c r="BK33" s="695"/>
      <c r="BL33" s="695"/>
      <c r="BM33" s="696">
        <v>99.7</v>
      </c>
      <c r="BN33" s="695"/>
      <c r="BO33" s="695"/>
      <c r="BP33" s="695"/>
      <c r="BQ33" s="697"/>
      <c r="BR33" s="694">
        <v>100</v>
      </c>
      <c r="BS33" s="695"/>
      <c r="BT33" s="695"/>
      <c r="BU33" s="695"/>
      <c r="BV33" s="695"/>
      <c r="BW33" s="695"/>
      <c r="BX33" s="696">
        <v>99.9</v>
      </c>
      <c r="BY33" s="695"/>
      <c r="BZ33" s="695"/>
      <c r="CA33" s="695"/>
      <c r="CB33" s="697"/>
      <c r="CD33" s="633" t="s">
        <v>322</v>
      </c>
      <c r="CE33" s="634"/>
      <c r="CF33" s="634"/>
      <c r="CG33" s="634"/>
      <c r="CH33" s="634"/>
      <c r="CI33" s="634"/>
      <c r="CJ33" s="634"/>
      <c r="CK33" s="634"/>
      <c r="CL33" s="634"/>
      <c r="CM33" s="634"/>
      <c r="CN33" s="634"/>
      <c r="CO33" s="634"/>
      <c r="CP33" s="634"/>
      <c r="CQ33" s="635"/>
      <c r="CR33" s="636">
        <v>2616290</v>
      </c>
      <c r="CS33" s="668"/>
      <c r="CT33" s="668"/>
      <c r="CU33" s="668"/>
      <c r="CV33" s="668"/>
      <c r="CW33" s="668"/>
      <c r="CX33" s="668"/>
      <c r="CY33" s="669"/>
      <c r="CZ33" s="641">
        <v>44.7</v>
      </c>
      <c r="DA33" s="666"/>
      <c r="DB33" s="666"/>
      <c r="DC33" s="670"/>
      <c r="DD33" s="645">
        <v>1950574</v>
      </c>
      <c r="DE33" s="668"/>
      <c r="DF33" s="668"/>
      <c r="DG33" s="668"/>
      <c r="DH33" s="668"/>
      <c r="DI33" s="668"/>
      <c r="DJ33" s="668"/>
      <c r="DK33" s="669"/>
      <c r="DL33" s="645">
        <v>1473403</v>
      </c>
      <c r="DM33" s="668"/>
      <c r="DN33" s="668"/>
      <c r="DO33" s="668"/>
      <c r="DP33" s="668"/>
      <c r="DQ33" s="668"/>
      <c r="DR33" s="668"/>
      <c r="DS33" s="668"/>
      <c r="DT33" s="668"/>
      <c r="DU33" s="668"/>
      <c r="DV33" s="669"/>
      <c r="DW33" s="641">
        <v>44.2</v>
      </c>
      <c r="DX33" s="666"/>
      <c r="DY33" s="666"/>
      <c r="DZ33" s="666"/>
      <c r="EA33" s="666"/>
      <c r="EB33" s="666"/>
      <c r="EC33" s="667"/>
    </row>
    <row r="34" spans="2:133" ht="11.25" customHeight="1" x14ac:dyDescent="0.15">
      <c r="B34" s="633" t="s">
        <v>323</v>
      </c>
      <c r="C34" s="634"/>
      <c r="D34" s="634"/>
      <c r="E34" s="634"/>
      <c r="F34" s="634"/>
      <c r="G34" s="634"/>
      <c r="H34" s="634"/>
      <c r="I34" s="634"/>
      <c r="J34" s="634"/>
      <c r="K34" s="634"/>
      <c r="L34" s="634"/>
      <c r="M34" s="634"/>
      <c r="N34" s="634"/>
      <c r="O34" s="634"/>
      <c r="P34" s="634"/>
      <c r="Q34" s="635"/>
      <c r="R34" s="636">
        <v>88136</v>
      </c>
      <c r="S34" s="637"/>
      <c r="T34" s="637"/>
      <c r="U34" s="637"/>
      <c r="V34" s="637"/>
      <c r="W34" s="637"/>
      <c r="X34" s="637"/>
      <c r="Y34" s="638"/>
      <c r="Z34" s="639">
        <v>1.4</v>
      </c>
      <c r="AA34" s="639"/>
      <c r="AB34" s="639"/>
      <c r="AC34" s="639"/>
      <c r="AD34" s="640" t="s">
        <v>242</v>
      </c>
      <c r="AE34" s="640"/>
      <c r="AF34" s="640"/>
      <c r="AG34" s="640"/>
      <c r="AH34" s="640"/>
      <c r="AI34" s="640"/>
      <c r="AJ34" s="640"/>
      <c r="AK34" s="640"/>
      <c r="AL34" s="641" t="s">
        <v>242</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324</v>
      </c>
      <c r="CE34" s="634"/>
      <c r="CF34" s="634"/>
      <c r="CG34" s="634"/>
      <c r="CH34" s="634"/>
      <c r="CI34" s="634"/>
      <c r="CJ34" s="634"/>
      <c r="CK34" s="634"/>
      <c r="CL34" s="634"/>
      <c r="CM34" s="634"/>
      <c r="CN34" s="634"/>
      <c r="CO34" s="634"/>
      <c r="CP34" s="634"/>
      <c r="CQ34" s="635"/>
      <c r="CR34" s="636">
        <v>803292</v>
      </c>
      <c r="CS34" s="637"/>
      <c r="CT34" s="637"/>
      <c r="CU34" s="637"/>
      <c r="CV34" s="637"/>
      <c r="CW34" s="637"/>
      <c r="CX34" s="637"/>
      <c r="CY34" s="638"/>
      <c r="CZ34" s="641">
        <v>13.7</v>
      </c>
      <c r="DA34" s="666"/>
      <c r="DB34" s="666"/>
      <c r="DC34" s="670"/>
      <c r="DD34" s="645">
        <v>599581</v>
      </c>
      <c r="DE34" s="637"/>
      <c r="DF34" s="637"/>
      <c r="DG34" s="637"/>
      <c r="DH34" s="637"/>
      <c r="DI34" s="637"/>
      <c r="DJ34" s="637"/>
      <c r="DK34" s="638"/>
      <c r="DL34" s="645">
        <v>554379</v>
      </c>
      <c r="DM34" s="637"/>
      <c r="DN34" s="637"/>
      <c r="DO34" s="637"/>
      <c r="DP34" s="637"/>
      <c r="DQ34" s="637"/>
      <c r="DR34" s="637"/>
      <c r="DS34" s="637"/>
      <c r="DT34" s="637"/>
      <c r="DU34" s="637"/>
      <c r="DV34" s="638"/>
      <c r="DW34" s="641">
        <v>16.600000000000001</v>
      </c>
      <c r="DX34" s="666"/>
      <c r="DY34" s="666"/>
      <c r="DZ34" s="666"/>
      <c r="EA34" s="666"/>
      <c r="EB34" s="666"/>
      <c r="EC34" s="667"/>
    </row>
    <row r="35" spans="2:133" ht="11.25" customHeight="1" x14ac:dyDescent="0.15">
      <c r="B35" s="633" t="s">
        <v>325</v>
      </c>
      <c r="C35" s="634"/>
      <c r="D35" s="634"/>
      <c r="E35" s="634"/>
      <c r="F35" s="634"/>
      <c r="G35" s="634"/>
      <c r="H35" s="634"/>
      <c r="I35" s="634"/>
      <c r="J35" s="634"/>
      <c r="K35" s="634"/>
      <c r="L35" s="634"/>
      <c r="M35" s="634"/>
      <c r="N35" s="634"/>
      <c r="O35" s="634"/>
      <c r="P35" s="634"/>
      <c r="Q35" s="635"/>
      <c r="R35" s="636">
        <v>125792</v>
      </c>
      <c r="S35" s="637"/>
      <c r="T35" s="637"/>
      <c r="U35" s="637"/>
      <c r="V35" s="637"/>
      <c r="W35" s="637"/>
      <c r="X35" s="637"/>
      <c r="Y35" s="638"/>
      <c r="Z35" s="639">
        <v>2.1</v>
      </c>
      <c r="AA35" s="639"/>
      <c r="AB35" s="639"/>
      <c r="AC35" s="639"/>
      <c r="AD35" s="640" t="s">
        <v>242</v>
      </c>
      <c r="AE35" s="640"/>
      <c r="AF35" s="640"/>
      <c r="AG35" s="640"/>
      <c r="AH35" s="640"/>
      <c r="AI35" s="640"/>
      <c r="AJ35" s="640"/>
      <c r="AK35" s="640"/>
      <c r="AL35" s="641" t="s">
        <v>235</v>
      </c>
      <c r="AM35" s="642"/>
      <c r="AN35" s="642"/>
      <c r="AO35" s="643"/>
      <c r="AP35" s="216"/>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319361</v>
      </c>
      <c r="CS35" s="668"/>
      <c r="CT35" s="668"/>
      <c r="CU35" s="668"/>
      <c r="CV35" s="668"/>
      <c r="CW35" s="668"/>
      <c r="CX35" s="668"/>
      <c r="CY35" s="669"/>
      <c r="CZ35" s="641">
        <v>5.5</v>
      </c>
      <c r="DA35" s="666"/>
      <c r="DB35" s="666"/>
      <c r="DC35" s="670"/>
      <c r="DD35" s="645">
        <v>234180</v>
      </c>
      <c r="DE35" s="668"/>
      <c r="DF35" s="668"/>
      <c r="DG35" s="668"/>
      <c r="DH35" s="668"/>
      <c r="DI35" s="668"/>
      <c r="DJ35" s="668"/>
      <c r="DK35" s="669"/>
      <c r="DL35" s="645">
        <v>159822</v>
      </c>
      <c r="DM35" s="668"/>
      <c r="DN35" s="668"/>
      <c r="DO35" s="668"/>
      <c r="DP35" s="668"/>
      <c r="DQ35" s="668"/>
      <c r="DR35" s="668"/>
      <c r="DS35" s="668"/>
      <c r="DT35" s="668"/>
      <c r="DU35" s="668"/>
      <c r="DV35" s="669"/>
      <c r="DW35" s="641">
        <v>4.8</v>
      </c>
      <c r="DX35" s="666"/>
      <c r="DY35" s="666"/>
      <c r="DZ35" s="666"/>
      <c r="EA35" s="666"/>
      <c r="EB35" s="666"/>
      <c r="EC35" s="667"/>
    </row>
    <row r="36" spans="2:133" ht="11.25" customHeight="1" x14ac:dyDescent="0.15">
      <c r="B36" s="633" t="s">
        <v>329</v>
      </c>
      <c r="C36" s="634"/>
      <c r="D36" s="634"/>
      <c r="E36" s="634"/>
      <c r="F36" s="634"/>
      <c r="G36" s="634"/>
      <c r="H36" s="634"/>
      <c r="I36" s="634"/>
      <c r="J36" s="634"/>
      <c r="K36" s="634"/>
      <c r="L36" s="634"/>
      <c r="M36" s="634"/>
      <c r="N36" s="634"/>
      <c r="O36" s="634"/>
      <c r="P36" s="634"/>
      <c r="Q36" s="635"/>
      <c r="R36" s="636">
        <v>87196</v>
      </c>
      <c r="S36" s="637"/>
      <c r="T36" s="637"/>
      <c r="U36" s="637"/>
      <c r="V36" s="637"/>
      <c r="W36" s="637"/>
      <c r="X36" s="637"/>
      <c r="Y36" s="638"/>
      <c r="Z36" s="639">
        <v>1.4</v>
      </c>
      <c r="AA36" s="639"/>
      <c r="AB36" s="639"/>
      <c r="AC36" s="639"/>
      <c r="AD36" s="640" t="s">
        <v>235</v>
      </c>
      <c r="AE36" s="640"/>
      <c r="AF36" s="640"/>
      <c r="AG36" s="640"/>
      <c r="AH36" s="640"/>
      <c r="AI36" s="640"/>
      <c r="AJ36" s="640"/>
      <c r="AK36" s="640"/>
      <c r="AL36" s="641" t="s">
        <v>242</v>
      </c>
      <c r="AM36" s="642"/>
      <c r="AN36" s="642"/>
      <c r="AO36" s="643"/>
      <c r="AP36" s="216"/>
      <c r="AQ36" s="702" t="s">
        <v>330</v>
      </c>
      <c r="AR36" s="703"/>
      <c r="AS36" s="703"/>
      <c r="AT36" s="703"/>
      <c r="AU36" s="703"/>
      <c r="AV36" s="703"/>
      <c r="AW36" s="703"/>
      <c r="AX36" s="703"/>
      <c r="AY36" s="704"/>
      <c r="AZ36" s="625">
        <v>659133</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2428</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860540</v>
      </c>
      <c r="CS36" s="637"/>
      <c r="CT36" s="637"/>
      <c r="CU36" s="637"/>
      <c r="CV36" s="637"/>
      <c r="CW36" s="637"/>
      <c r="CX36" s="637"/>
      <c r="CY36" s="638"/>
      <c r="CZ36" s="641">
        <v>14.7</v>
      </c>
      <c r="DA36" s="666"/>
      <c r="DB36" s="666"/>
      <c r="DC36" s="670"/>
      <c r="DD36" s="645">
        <v>689990</v>
      </c>
      <c r="DE36" s="637"/>
      <c r="DF36" s="637"/>
      <c r="DG36" s="637"/>
      <c r="DH36" s="637"/>
      <c r="DI36" s="637"/>
      <c r="DJ36" s="637"/>
      <c r="DK36" s="638"/>
      <c r="DL36" s="645">
        <v>518030</v>
      </c>
      <c r="DM36" s="637"/>
      <c r="DN36" s="637"/>
      <c r="DO36" s="637"/>
      <c r="DP36" s="637"/>
      <c r="DQ36" s="637"/>
      <c r="DR36" s="637"/>
      <c r="DS36" s="637"/>
      <c r="DT36" s="637"/>
      <c r="DU36" s="637"/>
      <c r="DV36" s="638"/>
      <c r="DW36" s="641">
        <v>15.5</v>
      </c>
      <c r="DX36" s="666"/>
      <c r="DY36" s="666"/>
      <c r="DZ36" s="666"/>
      <c r="EA36" s="666"/>
      <c r="EB36" s="666"/>
      <c r="EC36" s="667"/>
    </row>
    <row r="37" spans="2:133" ht="11.25" customHeight="1" x14ac:dyDescent="0.15">
      <c r="B37" s="633" t="s">
        <v>333</v>
      </c>
      <c r="C37" s="634"/>
      <c r="D37" s="634"/>
      <c r="E37" s="634"/>
      <c r="F37" s="634"/>
      <c r="G37" s="634"/>
      <c r="H37" s="634"/>
      <c r="I37" s="634"/>
      <c r="J37" s="634"/>
      <c r="K37" s="634"/>
      <c r="L37" s="634"/>
      <c r="M37" s="634"/>
      <c r="N37" s="634"/>
      <c r="O37" s="634"/>
      <c r="P37" s="634"/>
      <c r="Q37" s="635"/>
      <c r="R37" s="636">
        <v>150654</v>
      </c>
      <c r="S37" s="637"/>
      <c r="T37" s="637"/>
      <c r="U37" s="637"/>
      <c r="V37" s="637"/>
      <c r="W37" s="637"/>
      <c r="X37" s="637"/>
      <c r="Y37" s="638"/>
      <c r="Z37" s="639">
        <v>2.5</v>
      </c>
      <c r="AA37" s="639"/>
      <c r="AB37" s="639"/>
      <c r="AC37" s="639"/>
      <c r="AD37" s="640">
        <v>7</v>
      </c>
      <c r="AE37" s="640"/>
      <c r="AF37" s="640"/>
      <c r="AG37" s="640"/>
      <c r="AH37" s="640"/>
      <c r="AI37" s="640"/>
      <c r="AJ37" s="640"/>
      <c r="AK37" s="640"/>
      <c r="AL37" s="641">
        <v>0</v>
      </c>
      <c r="AM37" s="642"/>
      <c r="AN37" s="642"/>
      <c r="AO37" s="643"/>
      <c r="AQ37" s="699" t="s">
        <v>334</v>
      </c>
      <c r="AR37" s="700"/>
      <c r="AS37" s="700"/>
      <c r="AT37" s="700"/>
      <c r="AU37" s="700"/>
      <c r="AV37" s="700"/>
      <c r="AW37" s="700"/>
      <c r="AX37" s="700"/>
      <c r="AY37" s="701"/>
      <c r="AZ37" s="636">
        <v>213029</v>
      </c>
      <c r="BA37" s="637"/>
      <c r="BB37" s="637"/>
      <c r="BC37" s="637"/>
      <c r="BD37" s="668"/>
      <c r="BE37" s="668"/>
      <c r="BF37" s="691"/>
      <c r="BG37" s="633" t="s">
        <v>335</v>
      </c>
      <c r="BH37" s="634"/>
      <c r="BI37" s="634"/>
      <c r="BJ37" s="634"/>
      <c r="BK37" s="634"/>
      <c r="BL37" s="634"/>
      <c r="BM37" s="634"/>
      <c r="BN37" s="634"/>
      <c r="BO37" s="634"/>
      <c r="BP37" s="634"/>
      <c r="BQ37" s="634"/>
      <c r="BR37" s="634"/>
      <c r="BS37" s="634"/>
      <c r="BT37" s="634"/>
      <c r="BU37" s="635"/>
      <c r="BV37" s="636">
        <v>-4473</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232774</v>
      </c>
      <c r="CS37" s="668"/>
      <c r="CT37" s="668"/>
      <c r="CU37" s="668"/>
      <c r="CV37" s="668"/>
      <c r="CW37" s="668"/>
      <c r="CX37" s="668"/>
      <c r="CY37" s="669"/>
      <c r="CZ37" s="641">
        <v>4</v>
      </c>
      <c r="DA37" s="666"/>
      <c r="DB37" s="666"/>
      <c r="DC37" s="670"/>
      <c r="DD37" s="645">
        <v>200674</v>
      </c>
      <c r="DE37" s="668"/>
      <c r="DF37" s="668"/>
      <c r="DG37" s="668"/>
      <c r="DH37" s="668"/>
      <c r="DI37" s="668"/>
      <c r="DJ37" s="668"/>
      <c r="DK37" s="669"/>
      <c r="DL37" s="645">
        <v>196599</v>
      </c>
      <c r="DM37" s="668"/>
      <c r="DN37" s="668"/>
      <c r="DO37" s="668"/>
      <c r="DP37" s="668"/>
      <c r="DQ37" s="668"/>
      <c r="DR37" s="668"/>
      <c r="DS37" s="668"/>
      <c r="DT37" s="668"/>
      <c r="DU37" s="668"/>
      <c r="DV37" s="669"/>
      <c r="DW37" s="641">
        <v>5.9</v>
      </c>
      <c r="DX37" s="666"/>
      <c r="DY37" s="666"/>
      <c r="DZ37" s="666"/>
      <c r="EA37" s="666"/>
      <c r="EB37" s="666"/>
      <c r="EC37" s="667"/>
    </row>
    <row r="38" spans="2:133" ht="11.25" customHeight="1" x14ac:dyDescent="0.15">
      <c r="B38" s="633" t="s">
        <v>337</v>
      </c>
      <c r="C38" s="634"/>
      <c r="D38" s="634"/>
      <c r="E38" s="634"/>
      <c r="F38" s="634"/>
      <c r="G38" s="634"/>
      <c r="H38" s="634"/>
      <c r="I38" s="634"/>
      <c r="J38" s="634"/>
      <c r="K38" s="634"/>
      <c r="L38" s="634"/>
      <c r="M38" s="634"/>
      <c r="N38" s="634"/>
      <c r="O38" s="634"/>
      <c r="P38" s="634"/>
      <c r="Q38" s="635"/>
      <c r="R38" s="636">
        <v>463580</v>
      </c>
      <c r="S38" s="637"/>
      <c r="T38" s="637"/>
      <c r="U38" s="637"/>
      <c r="V38" s="637"/>
      <c r="W38" s="637"/>
      <c r="X38" s="637"/>
      <c r="Y38" s="638"/>
      <c r="Z38" s="639">
        <v>7.6</v>
      </c>
      <c r="AA38" s="639"/>
      <c r="AB38" s="639"/>
      <c r="AC38" s="639"/>
      <c r="AD38" s="640" t="s">
        <v>242</v>
      </c>
      <c r="AE38" s="640"/>
      <c r="AF38" s="640"/>
      <c r="AG38" s="640"/>
      <c r="AH38" s="640"/>
      <c r="AI38" s="640"/>
      <c r="AJ38" s="640"/>
      <c r="AK38" s="640"/>
      <c r="AL38" s="641" t="s">
        <v>242</v>
      </c>
      <c r="AM38" s="642"/>
      <c r="AN38" s="642"/>
      <c r="AO38" s="643"/>
      <c r="AQ38" s="699" t="s">
        <v>338</v>
      </c>
      <c r="AR38" s="700"/>
      <c r="AS38" s="700"/>
      <c r="AT38" s="700"/>
      <c r="AU38" s="700"/>
      <c r="AV38" s="700"/>
      <c r="AW38" s="700"/>
      <c r="AX38" s="700"/>
      <c r="AY38" s="701"/>
      <c r="AZ38" s="636">
        <v>108920</v>
      </c>
      <c r="BA38" s="637"/>
      <c r="BB38" s="637"/>
      <c r="BC38" s="637"/>
      <c r="BD38" s="668"/>
      <c r="BE38" s="668"/>
      <c r="BF38" s="691"/>
      <c r="BG38" s="633" t="s">
        <v>339</v>
      </c>
      <c r="BH38" s="634"/>
      <c r="BI38" s="634"/>
      <c r="BJ38" s="634"/>
      <c r="BK38" s="634"/>
      <c r="BL38" s="634"/>
      <c r="BM38" s="634"/>
      <c r="BN38" s="634"/>
      <c r="BO38" s="634"/>
      <c r="BP38" s="634"/>
      <c r="BQ38" s="634"/>
      <c r="BR38" s="634"/>
      <c r="BS38" s="634"/>
      <c r="BT38" s="634"/>
      <c r="BU38" s="635"/>
      <c r="BV38" s="636">
        <v>483</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446104</v>
      </c>
      <c r="CS38" s="637"/>
      <c r="CT38" s="637"/>
      <c r="CU38" s="637"/>
      <c r="CV38" s="637"/>
      <c r="CW38" s="637"/>
      <c r="CX38" s="637"/>
      <c r="CY38" s="638"/>
      <c r="CZ38" s="641">
        <v>7.6</v>
      </c>
      <c r="DA38" s="666"/>
      <c r="DB38" s="666"/>
      <c r="DC38" s="670"/>
      <c r="DD38" s="645">
        <v>396488</v>
      </c>
      <c r="DE38" s="637"/>
      <c r="DF38" s="637"/>
      <c r="DG38" s="637"/>
      <c r="DH38" s="637"/>
      <c r="DI38" s="637"/>
      <c r="DJ38" s="637"/>
      <c r="DK38" s="638"/>
      <c r="DL38" s="645">
        <v>236363</v>
      </c>
      <c r="DM38" s="637"/>
      <c r="DN38" s="637"/>
      <c r="DO38" s="637"/>
      <c r="DP38" s="637"/>
      <c r="DQ38" s="637"/>
      <c r="DR38" s="637"/>
      <c r="DS38" s="637"/>
      <c r="DT38" s="637"/>
      <c r="DU38" s="637"/>
      <c r="DV38" s="638"/>
      <c r="DW38" s="641">
        <v>7.1</v>
      </c>
      <c r="DX38" s="666"/>
      <c r="DY38" s="666"/>
      <c r="DZ38" s="666"/>
      <c r="EA38" s="666"/>
      <c r="EB38" s="666"/>
      <c r="EC38" s="667"/>
    </row>
    <row r="39" spans="2:133" ht="11.25" customHeight="1" x14ac:dyDescent="0.15">
      <c r="B39" s="633" t="s">
        <v>341</v>
      </c>
      <c r="C39" s="634"/>
      <c r="D39" s="634"/>
      <c r="E39" s="634"/>
      <c r="F39" s="634"/>
      <c r="G39" s="634"/>
      <c r="H39" s="634"/>
      <c r="I39" s="634"/>
      <c r="J39" s="634"/>
      <c r="K39" s="634"/>
      <c r="L39" s="634"/>
      <c r="M39" s="634"/>
      <c r="N39" s="634"/>
      <c r="O39" s="634"/>
      <c r="P39" s="634"/>
      <c r="Q39" s="635"/>
      <c r="R39" s="636" t="s">
        <v>235</v>
      </c>
      <c r="S39" s="637"/>
      <c r="T39" s="637"/>
      <c r="U39" s="637"/>
      <c r="V39" s="637"/>
      <c r="W39" s="637"/>
      <c r="X39" s="637"/>
      <c r="Y39" s="638"/>
      <c r="Z39" s="639" t="s">
        <v>242</v>
      </c>
      <c r="AA39" s="639"/>
      <c r="AB39" s="639"/>
      <c r="AC39" s="639"/>
      <c r="AD39" s="640" t="s">
        <v>242</v>
      </c>
      <c r="AE39" s="640"/>
      <c r="AF39" s="640"/>
      <c r="AG39" s="640"/>
      <c r="AH39" s="640"/>
      <c r="AI39" s="640"/>
      <c r="AJ39" s="640"/>
      <c r="AK39" s="640"/>
      <c r="AL39" s="641" t="s">
        <v>177</v>
      </c>
      <c r="AM39" s="642"/>
      <c r="AN39" s="642"/>
      <c r="AO39" s="643"/>
      <c r="AQ39" s="699" t="s">
        <v>342</v>
      </c>
      <c r="AR39" s="700"/>
      <c r="AS39" s="700"/>
      <c r="AT39" s="700"/>
      <c r="AU39" s="700"/>
      <c r="AV39" s="700"/>
      <c r="AW39" s="700"/>
      <c r="AX39" s="700"/>
      <c r="AY39" s="701"/>
      <c r="AZ39" s="636">
        <v>107400</v>
      </c>
      <c r="BA39" s="637"/>
      <c r="BB39" s="637"/>
      <c r="BC39" s="637"/>
      <c r="BD39" s="668"/>
      <c r="BE39" s="668"/>
      <c r="BF39" s="691"/>
      <c r="BG39" s="633" t="s">
        <v>343</v>
      </c>
      <c r="BH39" s="634"/>
      <c r="BI39" s="634"/>
      <c r="BJ39" s="634"/>
      <c r="BK39" s="634"/>
      <c r="BL39" s="634"/>
      <c r="BM39" s="634"/>
      <c r="BN39" s="634"/>
      <c r="BO39" s="634"/>
      <c r="BP39" s="634"/>
      <c r="BQ39" s="634"/>
      <c r="BR39" s="634"/>
      <c r="BS39" s="634"/>
      <c r="BT39" s="634"/>
      <c r="BU39" s="635"/>
      <c r="BV39" s="636">
        <v>761</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107184</v>
      </c>
      <c r="CS39" s="668"/>
      <c r="CT39" s="668"/>
      <c r="CU39" s="668"/>
      <c r="CV39" s="668"/>
      <c r="CW39" s="668"/>
      <c r="CX39" s="668"/>
      <c r="CY39" s="669"/>
      <c r="CZ39" s="641">
        <v>1.8</v>
      </c>
      <c r="DA39" s="666"/>
      <c r="DB39" s="666"/>
      <c r="DC39" s="670"/>
      <c r="DD39" s="645">
        <v>25526</v>
      </c>
      <c r="DE39" s="668"/>
      <c r="DF39" s="668"/>
      <c r="DG39" s="668"/>
      <c r="DH39" s="668"/>
      <c r="DI39" s="668"/>
      <c r="DJ39" s="668"/>
      <c r="DK39" s="669"/>
      <c r="DL39" s="645" t="s">
        <v>235</v>
      </c>
      <c r="DM39" s="668"/>
      <c r="DN39" s="668"/>
      <c r="DO39" s="668"/>
      <c r="DP39" s="668"/>
      <c r="DQ39" s="668"/>
      <c r="DR39" s="668"/>
      <c r="DS39" s="668"/>
      <c r="DT39" s="668"/>
      <c r="DU39" s="668"/>
      <c r="DV39" s="669"/>
      <c r="DW39" s="641" t="s">
        <v>235</v>
      </c>
      <c r="DX39" s="666"/>
      <c r="DY39" s="666"/>
      <c r="DZ39" s="666"/>
      <c r="EA39" s="666"/>
      <c r="EB39" s="666"/>
      <c r="EC39" s="667"/>
    </row>
    <row r="40" spans="2:133" ht="11.25" customHeight="1" x14ac:dyDescent="0.15">
      <c r="B40" s="633" t="s">
        <v>345</v>
      </c>
      <c r="C40" s="634"/>
      <c r="D40" s="634"/>
      <c r="E40" s="634"/>
      <c r="F40" s="634"/>
      <c r="G40" s="634"/>
      <c r="H40" s="634"/>
      <c r="I40" s="634"/>
      <c r="J40" s="634"/>
      <c r="K40" s="634"/>
      <c r="L40" s="634"/>
      <c r="M40" s="634"/>
      <c r="N40" s="634"/>
      <c r="O40" s="634"/>
      <c r="P40" s="634"/>
      <c r="Q40" s="635"/>
      <c r="R40" s="636">
        <v>26280</v>
      </c>
      <c r="S40" s="637"/>
      <c r="T40" s="637"/>
      <c r="U40" s="637"/>
      <c r="V40" s="637"/>
      <c r="W40" s="637"/>
      <c r="X40" s="637"/>
      <c r="Y40" s="638"/>
      <c r="Z40" s="639">
        <v>0.4</v>
      </c>
      <c r="AA40" s="639"/>
      <c r="AB40" s="639"/>
      <c r="AC40" s="639"/>
      <c r="AD40" s="640" t="s">
        <v>177</v>
      </c>
      <c r="AE40" s="640"/>
      <c r="AF40" s="640"/>
      <c r="AG40" s="640"/>
      <c r="AH40" s="640"/>
      <c r="AI40" s="640"/>
      <c r="AJ40" s="640"/>
      <c r="AK40" s="640"/>
      <c r="AL40" s="641" t="s">
        <v>177</v>
      </c>
      <c r="AM40" s="642"/>
      <c r="AN40" s="642"/>
      <c r="AO40" s="643"/>
      <c r="AQ40" s="699" t="s">
        <v>346</v>
      </c>
      <c r="AR40" s="700"/>
      <c r="AS40" s="700"/>
      <c r="AT40" s="700"/>
      <c r="AU40" s="700"/>
      <c r="AV40" s="700"/>
      <c r="AW40" s="700"/>
      <c r="AX40" s="700"/>
      <c r="AY40" s="701"/>
      <c r="AZ40" s="636">
        <v>9364</v>
      </c>
      <c r="BA40" s="637"/>
      <c r="BB40" s="637"/>
      <c r="BC40" s="637"/>
      <c r="BD40" s="668"/>
      <c r="BE40" s="668"/>
      <c r="BF40" s="691"/>
      <c r="BG40" s="684" t="s">
        <v>347</v>
      </c>
      <c r="BH40" s="685"/>
      <c r="BI40" s="685"/>
      <c r="BJ40" s="685"/>
      <c r="BK40" s="685"/>
      <c r="BL40" s="217"/>
      <c r="BM40" s="634" t="s">
        <v>348</v>
      </c>
      <c r="BN40" s="634"/>
      <c r="BO40" s="634"/>
      <c r="BP40" s="634"/>
      <c r="BQ40" s="634"/>
      <c r="BR40" s="634"/>
      <c r="BS40" s="634"/>
      <c r="BT40" s="634"/>
      <c r="BU40" s="635"/>
      <c r="BV40" s="636">
        <v>110</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79809</v>
      </c>
      <c r="CS40" s="637"/>
      <c r="CT40" s="637"/>
      <c r="CU40" s="637"/>
      <c r="CV40" s="637"/>
      <c r="CW40" s="637"/>
      <c r="CX40" s="637"/>
      <c r="CY40" s="638"/>
      <c r="CZ40" s="641">
        <v>1.4</v>
      </c>
      <c r="DA40" s="666"/>
      <c r="DB40" s="666"/>
      <c r="DC40" s="670"/>
      <c r="DD40" s="645">
        <v>4809</v>
      </c>
      <c r="DE40" s="637"/>
      <c r="DF40" s="637"/>
      <c r="DG40" s="637"/>
      <c r="DH40" s="637"/>
      <c r="DI40" s="637"/>
      <c r="DJ40" s="637"/>
      <c r="DK40" s="638"/>
      <c r="DL40" s="645">
        <v>4809</v>
      </c>
      <c r="DM40" s="637"/>
      <c r="DN40" s="637"/>
      <c r="DO40" s="637"/>
      <c r="DP40" s="637"/>
      <c r="DQ40" s="637"/>
      <c r="DR40" s="637"/>
      <c r="DS40" s="637"/>
      <c r="DT40" s="637"/>
      <c r="DU40" s="637"/>
      <c r="DV40" s="638"/>
      <c r="DW40" s="641">
        <v>0.1</v>
      </c>
      <c r="DX40" s="666"/>
      <c r="DY40" s="666"/>
      <c r="DZ40" s="666"/>
      <c r="EA40" s="666"/>
      <c r="EB40" s="666"/>
      <c r="EC40" s="667"/>
    </row>
    <row r="41" spans="2:133" ht="11.25" customHeight="1" x14ac:dyDescent="0.15">
      <c r="B41" s="657" t="s">
        <v>350</v>
      </c>
      <c r="C41" s="658"/>
      <c r="D41" s="658"/>
      <c r="E41" s="658"/>
      <c r="F41" s="658"/>
      <c r="G41" s="658"/>
      <c r="H41" s="658"/>
      <c r="I41" s="658"/>
      <c r="J41" s="658"/>
      <c r="K41" s="658"/>
      <c r="L41" s="658"/>
      <c r="M41" s="658"/>
      <c r="N41" s="658"/>
      <c r="O41" s="658"/>
      <c r="P41" s="658"/>
      <c r="Q41" s="659"/>
      <c r="R41" s="708">
        <v>6093600</v>
      </c>
      <c r="S41" s="709"/>
      <c r="T41" s="709"/>
      <c r="U41" s="709"/>
      <c r="V41" s="709"/>
      <c r="W41" s="709"/>
      <c r="X41" s="709"/>
      <c r="Y41" s="713"/>
      <c r="Z41" s="714">
        <v>100</v>
      </c>
      <c r="AA41" s="714"/>
      <c r="AB41" s="714"/>
      <c r="AC41" s="714"/>
      <c r="AD41" s="715">
        <v>3305507</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43324</v>
      </c>
      <c r="BA41" s="637"/>
      <c r="BB41" s="637"/>
      <c r="BC41" s="637"/>
      <c r="BD41" s="668"/>
      <c r="BE41" s="668"/>
      <c r="BF41" s="691"/>
      <c r="BG41" s="684"/>
      <c r="BH41" s="685"/>
      <c r="BI41" s="685"/>
      <c r="BJ41" s="685"/>
      <c r="BK41" s="685"/>
      <c r="BL41" s="217"/>
      <c r="BM41" s="634" t="s">
        <v>352</v>
      </c>
      <c r="BN41" s="634"/>
      <c r="BO41" s="634"/>
      <c r="BP41" s="634"/>
      <c r="BQ41" s="634"/>
      <c r="BR41" s="634"/>
      <c r="BS41" s="634"/>
      <c r="BT41" s="634"/>
      <c r="BU41" s="635"/>
      <c r="BV41" s="636" t="s">
        <v>242</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242</v>
      </c>
      <c r="CS41" s="668"/>
      <c r="CT41" s="668"/>
      <c r="CU41" s="668"/>
      <c r="CV41" s="668"/>
      <c r="CW41" s="668"/>
      <c r="CX41" s="668"/>
      <c r="CY41" s="669"/>
      <c r="CZ41" s="641" t="s">
        <v>242</v>
      </c>
      <c r="DA41" s="666"/>
      <c r="DB41" s="666"/>
      <c r="DC41" s="670"/>
      <c r="DD41" s="645" t="s">
        <v>242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354</v>
      </c>
      <c r="AR42" s="706"/>
      <c r="AS42" s="706"/>
      <c r="AT42" s="706"/>
      <c r="AU42" s="706"/>
      <c r="AV42" s="706"/>
      <c r="AW42" s="706"/>
      <c r="AX42" s="706"/>
      <c r="AY42" s="707"/>
      <c r="AZ42" s="708">
        <v>177096</v>
      </c>
      <c r="BA42" s="709"/>
      <c r="BB42" s="709"/>
      <c r="BC42" s="709"/>
      <c r="BD42" s="695"/>
      <c r="BE42" s="695"/>
      <c r="BF42" s="697"/>
      <c r="BG42" s="686"/>
      <c r="BH42" s="687"/>
      <c r="BI42" s="687"/>
      <c r="BJ42" s="687"/>
      <c r="BK42" s="687"/>
      <c r="BL42" s="218"/>
      <c r="BM42" s="658" t="s">
        <v>355</v>
      </c>
      <c r="BN42" s="658"/>
      <c r="BO42" s="658"/>
      <c r="BP42" s="658"/>
      <c r="BQ42" s="658"/>
      <c r="BR42" s="658"/>
      <c r="BS42" s="658"/>
      <c r="BT42" s="658"/>
      <c r="BU42" s="659"/>
      <c r="BV42" s="708">
        <v>337</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1259128</v>
      </c>
      <c r="CS42" s="668"/>
      <c r="CT42" s="668"/>
      <c r="CU42" s="668"/>
      <c r="CV42" s="668"/>
      <c r="CW42" s="668"/>
      <c r="CX42" s="668"/>
      <c r="CY42" s="669"/>
      <c r="CZ42" s="641">
        <v>21.5</v>
      </c>
      <c r="DA42" s="666"/>
      <c r="DB42" s="666"/>
      <c r="DC42" s="670"/>
      <c r="DD42" s="645">
        <v>236061</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357</v>
      </c>
      <c r="CD43" s="633" t="s">
        <v>358</v>
      </c>
      <c r="CE43" s="634"/>
      <c r="CF43" s="634"/>
      <c r="CG43" s="634"/>
      <c r="CH43" s="634"/>
      <c r="CI43" s="634"/>
      <c r="CJ43" s="634"/>
      <c r="CK43" s="634"/>
      <c r="CL43" s="634"/>
      <c r="CM43" s="634"/>
      <c r="CN43" s="634"/>
      <c r="CO43" s="634"/>
      <c r="CP43" s="634"/>
      <c r="CQ43" s="635"/>
      <c r="CR43" s="636">
        <v>9527</v>
      </c>
      <c r="CS43" s="668"/>
      <c r="CT43" s="668"/>
      <c r="CU43" s="668"/>
      <c r="CV43" s="668"/>
      <c r="CW43" s="668"/>
      <c r="CX43" s="668"/>
      <c r="CY43" s="669"/>
      <c r="CZ43" s="641">
        <v>0.2</v>
      </c>
      <c r="DA43" s="666"/>
      <c r="DB43" s="666"/>
      <c r="DC43" s="670"/>
      <c r="DD43" s="645">
        <v>9527</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307</v>
      </c>
      <c r="CE44" s="673"/>
      <c r="CF44" s="633" t="s">
        <v>360</v>
      </c>
      <c r="CG44" s="634"/>
      <c r="CH44" s="634"/>
      <c r="CI44" s="634"/>
      <c r="CJ44" s="634"/>
      <c r="CK44" s="634"/>
      <c r="CL44" s="634"/>
      <c r="CM44" s="634"/>
      <c r="CN44" s="634"/>
      <c r="CO44" s="634"/>
      <c r="CP44" s="634"/>
      <c r="CQ44" s="635"/>
      <c r="CR44" s="636">
        <v>1259128</v>
      </c>
      <c r="CS44" s="637"/>
      <c r="CT44" s="637"/>
      <c r="CU44" s="637"/>
      <c r="CV44" s="637"/>
      <c r="CW44" s="637"/>
      <c r="CX44" s="637"/>
      <c r="CY44" s="638"/>
      <c r="CZ44" s="641">
        <v>21.5</v>
      </c>
      <c r="DA44" s="642"/>
      <c r="DB44" s="642"/>
      <c r="DC44" s="648"/>
      <c r="DD44" s="645">
        <v>236061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362</v>
      </c>
      <c r="CG45" s="634"/>
      <c r="CH45" s="634"/>
      <c r="CI45" s="634"/>
      <c r="CJ45" s="634"/>
      <c r="CK45" s="634"/>
      <c r="CL45" s="634"/>
      <c r="CM45" s="634"/>
      <c r="CN45" s="634"/>
      <c r="CO45" s="634"/>
      <c r="CP45" s="634"/>
      <c r="CQ45" s="635"/>
      <c r="CR45" s="636">
        <v>743899</v>
      </c>
      <c r="CS45" s="668"/>
      <c r="CT45" s="668"/>
      <c r="CU45" s="668"/>
      <c r="CV45" s="668"/>
      <c r="CW45" s="668"/>
      <c r="CX45" s="668"/>
      <c r="CY45" s="669"/>
      <c r="CZ45" s="641">
        <v>12.7</v>
      </c>
      <c r="DA45" s="666"/>
      <c r="DB45" s="666"/>
      <c r="DC45" s="670"/>
      <c r="DD45" s="645">
        <v>26183</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363</v>
      </c>
      <c r="CG46" s="634"/>
      <c r="CH46" s="634"/>
      <c r="CI46" s="634"/>
      <c r="CJ46" s="634"/>
      <c r="CK46" s="634"/>
      <c r="CL46" s="634"/>
      <c r="CM46" s="634"/>
      <c r="CN46" s="634"/>
      <c r="CO46" s="634"/>
      <c r="CP46" s="634"/>
      <c r="CQ46" s="635"/>
      <c r="CR46" s="636">
        <v>515229</v>
      </c>
      <c r="CS46" s="637"/>
      <c r="CT46" s="637"/>
      <c r="CU46" s="637"/>
      <c r="CV46" s="637"/>
      <c r="CW46" s="637"/>
      <c r="CX46" s="637"/>
      <c r="CY46" s="638"/>
      <c r="CZ46" s="641">
        <v>8.8000000000000007</v>
      </c>
      <c r="DA46" s="642"/>
      <c r="DB46" s="642"/>
      <c r="DC46" s="648"/>
      <c r="DD46" s="645">
        <v>209878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364</v>
      </c>
      <c r="CG47" s="634"/>
      <c r="CH47" s="634"/>
      <c r="CI47" s="634"/>
      <c r="CJ47" s="634"/>
      <c r="CK47" s="634"/>
      <c r="CL47" s="634"/>
      <c r="CM47" s="634"/>
      <c r="CN47" s="634"/>
      <c r="CO47" s="634"/>
      <c r="CP47" s="634"/>
      <c r="CQ47" s="635"/>
      <c r="CR47" s="636" t="s">
        <v>177</v>
      </c>
      <c r="CS47" s="668"/>
      <c r="CT47" s="668"/>
      <c r="CU47" s="668"/>
      <c r="CV47" s="668"/>
      <c r="CW47" s="668"/>
      <c r="CX47" s="668"/>
      <c r="CY47" s="669"/>
      <c r="CZ47" s="641" t="s">
        <v>242</v>
      </c>
      <c r="DA47" s="666"/>
      <c r="DB47" s="666"/>
      <c r="DC47" s="670"/>
      <c r="DD47" s="645" t="s">
        <v>242</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365</v>
      </c>
      <c r="CG48" s="634"/>
      <c r="CH48" s="634"/>
      <c r="CI48" s="634"/>
      <c r="CJ48" s="634"/>
      <c r="CK48" s="634"/>
      <c r="CL48" s="634"/>
      <c r="CM48" s="634"/>
      <c r="CN48" s="634"/>
      <c r="CO48" s="634"/>
      <c r="CP48" s="634"/>
      <c r="CQ48" s="635"/>
      <c r="CR48" s="636" t="s">
        <v>242</v>
      </c>
      <c r="CS48" s="637"/>
      <c r="CT48" s="637"/>
      <c r="CU48" s="637"/>
      <c r="CV48" s="637"/>
      <c r="CW48" s="637"/>
      <c r="CX48" s="637"/>
      <c r="CY48" s="638"/>
      <c r="CZ48" s="641" t="s">
        <v>242</v>
      </c>
      <c r="DA48" s="642"/>
      <c r="DB48" s="642"/>
      <c r="DC48" s="648"/>
      <c r="DD48" s="645" t="s">
        <v>242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366</v>
      </c>
      <c r="CE49" s="658"/>
      <c r="CF49" s="658"/>
      <c r="CG49" s="658"/>
      <c r="CH49" s="658"/>
      <c r="CI49" s="658"/>
      <c r="CJ49" s="658"/>
      <c r="CK49" s="658"/>
      <c r="CL49" s="658"/>
      <c r="CM49" s="658"/>
      <c r="CN49" s="658"/>
      <c r="CO49" s="658"/>
      <c r="CP49" s="658"/>
      <c r="CQ49" s="659"/>
      <c r="CR49" s="708">
        <v>5857349</v>
      </c>
      <c r="CS49" s="695"/>
      <c r="CT49" s="695"/>
      <c r="CU49" s="695"/>
      <c r="CV49" s="695"/>
      <c r="CW49" s="695"/>
      <c r="CX49" s="695"/>
      <c r="CY49" s="724"/>
      <c r="CZ49" s="716">
        <v>100</v>
      </c>
      <c r="DA49" s="725"/>
      <c r="DB49" s="725"/>
      <c r="DC49" s="726"/>
      <c r="DD49" s="727">
        <v>3659875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69/LC6Dq9SUir/4QdmQWcgIH4irvRokwtv2jvq3YmNmSsVg5MIAcOc6POx6sqxTe+LmHcqsGdLMuggAUE1sfsQ==" saltValue="0znY7z/gZjKI7SajG5bX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573</v>
      </c>
      <c r="C7" s="763"/>
      <c r="D7" s="763"/>
      <c r="E7" s="763"/>
      <c r="F7" s="763"/>
      <c r="G7" s="763"/>
      <c r="H7" s="763"/>
      <c r="I7" s="763"/>
      <c r="J7" s="763"/>
      <c r="K7" s="763"/>
      <c r="L7" s="763"/>
      <c r="M7" s="763"/>
      <c r="N7" s="763"/>
      <c r="O7" s="763"/>
      <c r="P7" s="764"/>
      <c r="Q7" s="765">
        <v>6094</v>
      </c>
      <c r="R7" s="766"/>
      <c r="S7" s="766"/>
      <c r="T7" s="766"/>
      <c r="U7" s="766"/>
      <c r="V7" s="766">
        <v>5857</v>
      </c>
      <c r="W7" s="766"/>
      <c r="X7" s="766"/>
      <c r="Y7" s="766"/>
      <c r="Z7" s="766"/>
      <c r="AA7" s="766">
        <v>237</v>
      </c>
      <c r="AB7" s="766"/>
      <c r="AC7" s="766"/>
      <c r="AD7" s="766"/>
      <c r="AE7" s="767"/>
      <c r="AF7" s="768">
        <v>236</v>
      </c>
      <c r="AG7" s="769"/>
      <c r="AH7" s="769"/>
      <c r="AI7" s="769"/>
      <c r="AJ7" s="770"/>
      <c r="AK7" s="771" t="s">
        <v>589</v>
      </c>
      <c r="AL7" s="772"/>
      <c r="AM7" s="772"/>
      <c r="AN7" s="772"/>
      <c r="AO7" s="772"/>
      <c r="AP7" s="772">
        <v>5697</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593</v>
      </c>
      <c r="BT7" s="760"/>
      <c r="BU7" s="760"/>
      <c r="BV7" s="760"/>
      <c r="BW7" s="760"/>
      <c r="BX7" s="760"/>
      <c r="BY7" s="760"/>
      <c r="BZ7" s="760"/>
      <c r="CA7" s="760"/>
      <c r="CB7" s="760"/>
      <c r="CC7" s="760"/>
      <c r="CD7" s="760"/>
      <c r="CE7" s="760"/>
      <c r="CF7" s="760"/>
      <c r="CG7" s="775"/>
      <c r="CH7" s="756">
        <v>-14</v>
      </c>
      <c r="CI7" s="757"/>
      <c r="CJ7" s="757"/>
      <c r="CK7" s="757"/>
      <c r="CL7" s="758"/>
      <c r="CM7" s="756">
        <v>66</v>
      </c>
      <c r="CN7" s="757"/>
      <c r="CO7" s="757"/>
      <c r="CP7" s="757"/>
      <c r="CQ7" s="758"/>
      <c r="CR7" s="756">
        <v>5</v>
      </c>
      <c r="CS7" s="757"/>
      <c r="CT7" s="757"/>
      <c r="CU7" s="757"/>
      <c r="CV7" s="758"/>
      <c r="CW7" s="756">
        <v>0</v>
      </c>
      <c r="CX7" s="757"/>
      <c r="CY7" s="757"/>
      <c r="CZ7" s="757"/>
      <c r="DA7" s="758"/>
      <c r="DB7" s="756" t="s">
        <v>589</v>
      </c>
      <c r="DC7" s="757"/>
      <c r="DD7" s="757"/>
      <c r="DE7" s="757"/>
      <c r="DF7" s="758"/>
      <c r="DG7" s="756" t="s">
        <v>589</v>
      </c>
      <c r="DH7" s="757"/>
      <c r="DI7" s="757"/>
      <c r="DJ7" s="757"/>
      <c r="DK7" s="758"/>
      <c r="DL7" s="756" t="s">
        <v>589</v>
      </c>
      <c r="DM7" s="757"/>
      <c r="DN7" s="757"/>
      <c r="DO7" s="757"/>
      <c r="DP7" s="758"/>
      <c r="DQ7" s="756" t="s">
        <v>589</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390</v>
      </c>
      <c r="B23" s="802" t="s">
        <v>391</v>
      </c>
      <c r="C23" s="803"/>
      <c r="D23" s="803"/>
      <c r="E23" s="803"/>
      <c r="F23" s="803"/>
      <c r="G23" s="803"/>
      <c r="H23" s="803"/>
      <c r="I23" s="803"/>
      <c r="J23" s="803"/>
      <c r="K23" s="803"/>
      <c r="L23" s="803"/>
      <c r="M23" s="803"/>
      <c r="N23" s="803"/>
      <c r="O23" s="803"/>
      <c r="P23" s="804"/>
      <c r="Q23" s="805">
        <f>IF(SUM(Q7:U22)=0,"-",SUM(Q7:U22))</f>
        <v>6094</v>
      </c>
      <c r="R23" s="806"/>
      <c r="S23" s="806"/>
      <c r="T23" s="806"/>
      <c r="U23" s="806"/>
      <c r="V23" s="806">
        <f t="shared" ref="V23" si="0">IF(SUM(V7:Z22)=0,"-",SUM(V7:Z22))</f>
        <v>5857</v>
      </c>
      <c r="W23" s="806"/>
      <c r="X23" s="806"/>
      <c r="Y23" s="806"/>
      <c r="Z23" s="806"/>
      <c r="AA23" s="806">
        <f t="shared" ref="AA23" si="1">IF(SUM(AA7:AE22)=0,"-",SUM(AA7:AE22))</f>
        <v>237</v>
      </c>
      <c r="AB23" s="806"/>
      <c r="AC23" s="806"/>
      <c r="AD23" s="806"/>
      <c r="AE23" s="807"/>
      <c r="AF23" s="808">
        <f t="shared" ref="AF23" si="2">IF(SUM(AF7:AJ22)=0,"-",SUM(AF7:AJ22))</f>
        <v>236</v>
      </c>
      <c r="AG23" s="806"/>
      <c r="AH23" s="806"/>
      <c r="AI23" s="806"/>
      <c r="AJ23" s="809"/>
      <c r="AK23" s="810"/>
      <c r="AL23" s="811"/>
      <c r="AM23" s="811"/>
      <c r="AN23" s="811"/>
      <c r="AO23" s="811"/>
      <c r="AP23" s="806">
        <f t="shared" ref="AP23" si="3">IF(SUM(AP7:AT22)=0,"-",SUM(AP7:AT22))</f>
        <v>5697</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372</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403</v>
      </c>
      <c r="C28" s="763"/>
      <c r="D28" s="763"/>
      <c r="E28" s="763"/>
      <c r="F28" s="763"/>
      <c r="G28" s="763"/>
      <c r="H28" s="763"/>
      <c r="I28" s="763"/>
      <c r="J28" s="763"/>
      <c r="K28" s="763"/>
      <c r="L28" s="763"/>
      <c r="M28" s="763"/>
      <c r="N28" s="763"/>
      <c r="O28" s="763"/>
      <c r="P28" s="764"/>
      <c r="Q28" s="835">
        <v>505</v>
      </c>
      <c r="R28" s="836"/>
      <c r="S28" s="836"/>
      <c r="T28" s="836"/>
      <c r="U28" s="836"/>
      <c r="V28" s="836">
        <v>450</v>
      </c>
      <c r="W28" s="836"/>
      <c r="X28" s="836"/>
      <c r="Y28" s="836"/>
      <c r="Z28" s="836"/>
      <c r="AA28" s="836">
        <v>55</v>
      </c>
      <c r="AB28" s="836"/>
      <c r="AC28" s="836"/>
      <c r="AD28" s="836"/>
      <c r="AE28" s="837"/>
      <c r="AF28" s="838">
        <v>55</v>
      </c>
      <c r="AG28" s="836"/>
      <c r="AH28" s="836"/>
      <c r="AI28" s="836"/>
      <c r="AJ28" s="839"/>
      <c r="AK28" s="840">
        <v>98</v>
      </c>
      <c r="AL28" s="841"/>
      <c r="AM28" s="841"/>
      <c r="AN28" s="841"/>
      <c r="AO28" s="841"/>
      <c r="AP28" s="841" t="s">
        <v>589</v>
      </c>
      <c r="AQ28" s="841"/>
      <c r="AR28" s="841"/>
      <c r="AS28" s="841"/>
      <c r="AT28" s="841"/>
      <c r="AU28" s="841" t="s">
        <v>589</v>
      </c>
      <c r="AV28" s="841"/>
      <c r="AW28" s="841"/>
      <c r="AX28" s="841"/>
      <c r="AY28" s="841"/>
      <c r="AZ28" s="842" t="s">
        <v>589</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404</v>
      </c>
      <c r="C29" s="794"/>
      <c r="D29" s="794"/>
      <c r="E29" s="794"/>
      <c r="F29" s="794"/>
      <c r="G29" s="794"/>
      <c r="H29" s="794"/>
      <c r="I29" s="794"/>
      <c r="J29" s="794"/>
      <c r="K29" s="794"/>
      <c r="L29" s="794"/>
      <c r="M29" s="794"/>
      <c r="N29" s="794"/>
      <c r="O29" s="794"/>
      <c r="P29" s="795"/>
      <c r="Q29" s="796">
        <v>385</v>
      </c>
      <c r="R29" s="797"/>
      <c r="S29" s="797"/>
      <c r="T29" s="797"/>
      <c r="U29" s="797"/>
      <c r="V29" s="797">
        <v>380</v>
      </c>
      <c r="W29" s="797"/>
      <c r="X29" s="797"/>
      <c r="Y29" s="797"/>
      <c r="Z29" s="797"/>
      <c r="AA29" s="797">
        <v>5</v>
      </c>
      <c r="AB29" s="797"/>
      <c r="AC29" s="797"/>
      <c r="AD29" s="797"/>
      <c r="AE29" s="798"/>
      <c r="AF29" s="799">
        <v>5</v>
      </c>
      <c r="AG29" s="800"/>
      <c r="AH29" s="800"/>
      <c r="AI29" s="800"/>
      <c r="AJ29" s="801"/>
      <c r="AK29" s="847">
        <v>107</v>
      </c>
      <c r="AL29" s="843"/>
      <c r="AM29" s="843"/>
      <c r="AN29" s="843"/>
      <c r="AO29" s="843"/>
      <c r="AP29" s="843">
        <v>29</v>
      </c>
      <c r="AQ29" s="843"/>
      <c r="AR29" s="843"/>
      <c r="AS29" s="843"/>
      <c r="AT29" s="843"/>
      <c r="AU29" s="843">
        <v>0</v>
      </c>
      <c r="AV29" s="843"/>
      <c r="AW29" s="843"/>
      <c r="AX29" s="843"/>
      <c r="AY29" s="843"/>
      <c r="AZ29" s="844" t="s">
        <v>589</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405</v>
      </c>
      <c r="C30" s="794"/>
      <c r="D30" s="794"/>
      <c r="E30" s="794"/>
      <c r="F30" s="794"/>
      <c r="G30" s="794"/>
      <c r="H30" s="794"/>
      <c r="I30" s="794"/>
      <c r="J30" s="794"/>
      <c r="K30" s="794"/>
      <c r="L30" s="794"/>
      <c r="M30" s="794"/>
      <c r="N30" s="794"/>
      <c r="O30" s="794"/>
      <c r="P30" s="795"/>
      <c r="Q30" s="796">
        <v>453</v>
      </c>
      <c r="R30" s="797"/>
      <c r="S30" s="797"/>
      <c r="T30" s="797"/>
      <c r="U30" s="797"/>
      <c r="V30" s="797">
        <v>451</v>
      </c>
      <c r="W30" s="797"/>
      <c r="X30" s="797"/>
      <c r="Y30" s="797"/>
      <c r="Z30" s="797"/>
      <c r="AA30" s="797">
        <v>2</v>
      </c>
      <c r="AB30" s="797"/>
      <c r="AC30" s="797"/>
      <c r="AD30" s="797"/>
      <c r="AE30" s="798"/>
      <c r="AF30" s="799">
        <v>2</v>
      </c>
      <c r="AG30" s="800"/>
      <c r="AH30" s="800"/>
      <c r="AI30" s="800"/>
      <c r="AJ30" s="801"/>
      <c r="AK30" s="847">
        <v>44</v>
      </c>
      <c r="AL30" s="843"/>
      <c r="AM30" s="843"/>
      <c r="AN30" s="843"/>
      <c r="AO30" s="843"/>
      <c r="AP30" s="843" t="s">
        <v>589</v>
      </c>
      <c r="AQ30" s="843"/>
      <c r="AR30" s="843"/>
      <c r="AS30" s="843"/>
      <c r="AT30" s="843"/>
      <c r="AU30" s="843" t="s">
        <v>589</v>
      </c>
      <c r="AV30" s="843"/>
      <c r="AW30" s="843"/>
      <c r="AX30" s="843"/>
      <c r="AY30" s="843"/>
      <c r="AZ30" s="844" t="s">
        <v>589</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406</v>
      </c>
      <c r="C31" s="794"/>
      <c r="D31" s="794"/>
      <c r="E31" s="794"/>
      <c r="F31" s="794"/>
      <c r="G31" s="794"/>
      <c r="H31" s="794"/>
      <c r="I31" s="794"/>
      <c r="J31" s="794"/>
      <c r="K31" s="794"/>
      <c r="L31" s="794"/>
      <c r="M31" s="794"/>
      <c r="N31" s="794"/>
      <c r="O31" s="794"/>
      <c r="P31" s="795"/>
      <c r="Q31" s="796">
        <v>64</v>
      </c>
      <c r="R31" s="797"/>
      <c r="S31" s="797"/>
      <c r="T31" s="797"/>
      <c r="U31" s="797"/>
      <c r="V31" s="797">
        <v>63</v>
      </c>
      <c r="W31" s="797"/>
      <c r="X31" s="797"/>
      <c r="Y31" s="797"/>
      <c r="Z31" s="797"/>
      <c r="AA31" s="797">
        <v>1</v>
      </c>
      <c r="AB31" s="797"/>
      <c r="AC31" s="797"/>
      <c r="AD31" s="797"/>
      <c r="AE31" s="798"/>
      <c r="AF31" s="799">
        <v>0</v>
      </c>
      <c r="AG31" s="800"/>
      <c r="AH31" s="800"/>
      <c r="AI31" s="800"/>
      <c r="AJ31" s="801"/>
      <c r="AK31" s="847">
        <v>23</v>
      </c>
      <c r="AL31" s="843"/>
      <c r="AM31" s="843"/>
      <c r="AN31" s="843"/>
      <c r="AO31" s="843"/>
      <c r="AP31" s="843" t="s">
        <v>589</v>
      </c>
      <c r="AQ31" s="843"/>
      <c r="AR31" s="843"/>
      <c r="AS31" s="843"/>
      <c r="AT31" s="843"/>
      <c r="AU31" s="843" t="s">
        <v>589</v>
      </c>
      <c r="AV31" s="843"/>
      <c r="AW31" s="843"/>
      <c r="AX31" s="843"/>
      <c r="AY31" s="843"/>
      <c r="AZ31" s="844" t="s">
        <v>589</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407</v>
      </c>
      <c r="C32" s="794"/>
      <c r="D32" s="794"/>
      <c r="E32" s="794"/>
      <c r="F32" s="794"/>
      <c r="G32" s="794"/>
      <c r="H32" s="794"/>
      <c r="I32" s="794"/>
      <c r="J32" s="794"/>
      <c r="K32" s="794"/>
      <c r="L32" s="794"/>
      <c r="M32" s="794"/>
      <c r="N32" s="794"/>
      <c r="O32" s="794"/>
      <c r="P32" s="795"/>
      <c r="Q32" s="796">
        <v>529</v>
      </c>
      <c r="R32" s="797"/>
      <c r="S32" s="797"/>
      <c r="T32" s="797"/>
      <c r="U32" s="797"/>
      <c r="V32" s="797">
        <v>547</v>
      </c>
      <c r="W32" s="797"/>
      <c r="X32" s="797"/>
      <c r="Y32" s="797"/>
      <c r="Z32" s="797"/>
      <c r="AA32" s="797">
        <v>-18</v>
      </c>
      <c r="AB32" s="797"/>
      <c r="AC32" s="797"/>
      <c r="AD32" s="797"/>
      <c r="AE32" s="798"/>
      <c r="AF32" s="799">
        <v>95</v>
      </c>
      <c r="AG32" s="800"/>
      <c r="AH32" s="800"/>
      <c r="AI32" s="800"/>
      <c r="AJ32" s="801"/>
      <c r="AK32" s="847" t="s">
        <v>589</v>
      </c>
      <c r="AL32" s="843"/>
      <c r="AM32" s="843"/>
      <c r="AN32" s="843"/>
      <c r="AO32" s="843"/>
      <c r="AP32" s="843">
        <v>30</v>
      </c>
      <c r="AQ32" s="843"/>
      <c r="AR32" s="843"/>
      <c r="AS32" s="843"/>
      <c r="AT32" s="843"/>
      <c r="AU32" s="843">
        <v>21</v>
      </c>
      <c r="AV32" s="843"/>
      <c r="AW32" s="843"/>
      <c r="AX32" s="843"/>
      <c r="AY32" s="843"/>
      <c r="AZ32" s="844" t="s">
        <v>589</v>
      </c>
      <c r="BA32" s="844"/>
      <c r="BB32" s="844"/>
      <c r="BC32" s="844"/>
      <c r="BD32" s="844"/>
      <c r="BE32" s="845" t="s">
        <v>408</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409</v>
      </c>
      <c r="C33" s="794"/>
      <c r="D33" s="794"/>
      <c r="E33" s="794"/>
      <c r="F33" s="794"/>
      <c r="G33" s="794"/>
      <c r="H33" s="794"/>
      <c r="I33" s="794"/>
      <c r="J33" s="794"/>
      <c r="K33" s="794"/>
      <c r="L33" s="794"/>
      <c r="M33" s="794"/>
      <c r="N33" s="794"/>
      <c r="O33" s="794"/>
      <c r="P33" s="795"/>
      <c r="Q33" s="796">
        <v>186</v>
      </c>
      <c r="R33" s="797"/>
      <c r="S33" s="797"/>
      <c r="T33" s="797"/>
      <c r="U33" s="797"/>
      <c r="V33" s="797">
        <v>181</v>
      </c>
      <c r="W33" s="797"/>
      <c r="X33" s="797"/>
      <c r="Y33" s="797"/>
      <c r="Z33" s="797"/>
      <c r="AA33" s="797">
        <v>5</v>
      </c>
      <c r="AB33" s="797"/>
      <c r="AC33" s="797"/>
      <c r="AD33" s="797"/>
      <c r="AE33" s="798"/>
      <c r="AF33" s="799">
        <v>5</v>
      </c>
      <c r="AG33" s="800"/>
      <c r="AH33" s="800"/>
      <c r="AI33" s="800"/>
      <c r="AJ33" s="801"/>
      <c r="AK33" s="847">
        <v>109</v>
      </c>
      <c r="AL33" s="843"/>
      <c r="AM33" s="843"/>
      <c r="AN33" s="843"/>
      <c r="AO33" s="843"/>
      <c r="AP33" s="843">
        <v>644</v>
      </c>
      <c r="AQ33" s="843"/>
      <c r="AR33" s="843"/>
      <c r="AS33" s="843"/>
      <c r="AT33" s="843"/>
      <c r="AU33" s="843">
        <v>599</v>
      </c>
      <c r="AV33" s="843"/>
      <c r="AW33" s="843"/>
      <c r="AX33" s="843"/>
      <c r="AY33" s="843"/>
      <c r="AZ33" s="844" t="s">
        <v>589</v>
      </c>
      <c r="BA33" s="844"/>
      <c r="BB33" s="844"/>
      <c r="BC33" s="844"/>
      <c r="BD33" s="844"/>
      <c r="BE33" s="845" t="s">
        <v>410</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411</v>
      </c>
      <c r="C34" s="794"/>
      <c r="D34" s="794"/>
      <c r="E34" s="794"/>
      <c r="F34" s="794"/>
      <c r="G34" s="794"/>
      <c r="H34" s="794"/>
      <c r="I34" s="794"/>
      <c r="J34" s="794"/>
      <c r="K34" s="794"/>
      <c r="L34" s="794"/>
      <c r="M34" s="794"/>
      <c r="N34" s="794"/>
      <c r="O34" s="794"/>
      <c r="P34" s="795"/>
      <c r="Q34" s="796">
        <v>517</v>
      </c>
      <c r="R34" s="797"/>
      <c r="S34" s="797"/>
      <c r="T34" s="797"/>
      <c r="U34" s="797"/>
      <c r="V34" s="797">
        <v>514</v>
      </c>
      <c r="W34" s="797"/>
      <c r="X34" s="797"/>
      <c r="Y34" s="797"/>
      <c r="Z34" s="797"/>
      <c r="AA34" s="797">
        <v>3</v>
      </c>
      <c r="AB34" s="797"/>
      <c r="AC34" s="797"/>
      <c r="AD34" s="797"/>
      <c r="AE34" s="798"/>
      <c r="AF34" s="799">
        <v>4</v>
      </c>
      <c r="AG34" s="800"/>
      <c r="AH34" s="800"/>
      <c r="AI34" s="800"/>
      <c r="AJ34" s="801"/>
      <c r="AK34" s="847">
        <v>9</v>
      </c>
      <c r="AL34" s="843"/>
      <c r="AM34" s="843"/>
      <c r="AN34" s="843"/>
      <c r="AO34" s="843"/>
      <c r="AP34" s="843">
        <v>397</v>
      </c>
      <c r="AQ34" s="843"/>
      <c r="AR34" s="843"/>
      <c r="AS34" s="843"/>
      <c r="AT34" s="843"/>
      <c r="AU34" s="843">
        <v>267</v>
      </c>
      <c r="AV34" s="843"/>
      <c r="AW34" s="843"/>
      <c r="AX34" s="843"/>
      <c r="AY34" s="843"/>
      <c r="AZ34" s="844" t="s">
        <v>589</v>
      </c>
      <c r="BA34" s="844"/>
      <c r="BB34" s="844"/>
      <c r="BC34" s="844"/>
      <c r="BD34" s="844"/>
      <c r="BE34" s="845" t="s">
        <v>412</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58" t="s">
        <v>413</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390</v>
      </c>
      <c r="B63" s="802" t="s">
        <v>414</v>
      </c>
      <c r="C63" s="803"/>
      <c r="D63" s="803"/>
      <c r="E63" s="803"/>
      <c r="F63" s="803"/>
      <c r="G63" s="803"/>
      <c r="H63" s="803"/>
      <c r="I63" s="803"/>
      <c r="J63" s="803"/>
      <c r="K63" s="803"/>
      <c r="L63" s="803"/>
      <c r="M63" s="803"/>
      <c r="N63" s="803"/>
      <c r="O63" s="803"/>
      <c r="P63" s="804"/>
      <c r="Q63" s="853"/>
      <c r="R63" s="811"/>
      <c r="S63" s="811"/>
      <c r="T63" s="811"/>
      <c r="U63" s="811"/>
      <c r="V63" s="811"/>
      <c r="W63" s="811"/>
      <c r="X63" s="811"/>
      <c r="Y63" s="811"/>
      <c r="Z63" s="811"/>
      <c r="AA63" s="811"/>
      <c r="AB63" s="811"/>
      <c r="AC63" s="811"/>
      <c r="AD63" s="811"/>
      <c r="AE63" s="854"/>
      <c r="AF63" s="855">
        <f>IF(SUM(AF28:AJ62)=0,"-",SUM(AF28:AJ62))</f>
        <v>166</v>
      </c>
      <c r="AG63" s="856"/>
      <c r="AH63" s="856"/>
      <c r="AI63" s="856"/>
      <c r="AJ63" s="857"/>
      <c r="AK63" s="810"/>
      <c r="AL63" s="811"/>
      <c r="AM63" s="811"/>
      <c r="AN63" s="811"/>
      <c r="AO63" s="811"/>
      <c r="AP63" s="806">
        <f>IF(SUM(AP28:AT62)=0,"-",SUM(AP28:AT62))</f>
        <v>1100</v>
      </c>
      <c r="AQ63" s="806"/>
      <c r="AR63" s="806"/>
      <c r="AS63" s="806"/>
      <c r="AT63" s="806"/>
      <c r="AU63" s="806">
        <f>IF(SUM(AU28:AY62)=0,"-",SUM(AU28:AY62))</f>
        <v>887</v>
      </c>
      <c r="AV63" s="806"/>
      <c r="AW63" s="806"/>
      <c r="AX63" s="806"/>
      <c r="AY63" s="806"/>
      <c r="AZ63" s="859"/>
      <c r="BA63" s="859"/>
      <c r="BB63" s="859"/>
      <c r="BC63" s="859"/>
      <c r="BD63" s="859"/>
      <c r="BE63" s="860"/>
      <c r="BF63" s="860"/>
      <c r="BG63" s="860"/>
      <c r="BH63" s="860"/>
      <c r="BI63" s="861"/>
      <c r="BJ63" s="862" t="s">
        <v>415</v>
      </c>
      <c r="BK63" s="863"/>
      <c r="BL63" s="863"/>
      <c r="BM63" s="863"/>
      <c r="BN63" s="864"/>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417</v>
      </c>
      <c r="B66" s="741"/>
      <c r="C66" s="741"/>
      <c r="D66" s="741"/>
      <c r="E66" s="741"/>
      <c r="F66" s="741"/>
      <c r="G66" s="741"/>
      <c r="H66" s="741"/>
      <c r="I66" s="741"/>
      <c r="J66" s="741"/>
      <c r="K66" s="741"/>
      <c r="L66" s="741"/>
      <c r="M66" s="741"/>
      <c r="N66" s="741"/>
      <c r="O66" s="741"/>
      <c r="P66" s="742"/>
      <c r="Q66" s="746" t="s">
        <v>418</v>
      </c>
      <c r="R66" s="747"/>
      <c r="S66" s="747"/>
      <c r="T66" s="747"/>
      <c r="U66" s="748"/>
      <c r="V66" s="746" t="s">
        <v>419</v>
      </c>
      <c r="W66" s="747"/>
      <c r="X66" s="747"/>
      <c r="Y66" s="747"/>
      <c r="Z66" s="748"/>
      <c r="AA66" s="746" t="s">
        <v>420</v>
      </c>
      <c r="AB66" s="747"/>
      <c r="AC66" s="747"/>
      <c r="AD66" s="747"/>
      <c r="AE66" s="748"/>
      <c r="AF66" s="865" t="s">
        <v>421</v>
      </c>
      <c r="AG66" s="828"/>
      <c r="AH66" s="828"/>
      <c r="AI66" s="828"/>
      <c r="AJ66" s="866"/>
      <c r="AK66" s="746" t="s">
        <v>422</v>
      </c>
      <c r="AL66" s="741"/>
      <c r="AM66" s="741"/>
      <c r="AN66" s="741"/>
      <c r="AO66" s="742"/>
      <c r="AP66" s="746" t="s">
        <v>423</v>
      </c>
      <c r="AQ66" s="747"/>
      <c r="AR66" s="747"/>
      <c r="AS66" s="747"/>
      <c r="AT66" s="748"/>
      <c r="AU66" s="746" t="s">
        <v>424</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70"/>
      <c r="BT66" s="871"/>
      <c r="BU66" s="871"/>
      <c r="BV66" s="871"/>
      <c r="BW66" s="871"/>
      <c r="BX66" s="871"/>
      <c r="BY66" s="871"/>
      <c r="BZ66" s="871"/>
      <c r="CA66" s="871"/>
      <c r="CB66" s="871"/>
      <c r="CC66" s="871"/>
      <c r="CD66" s="871"/>
      <c r="CE66" s="871"/>
      <c r="CF66" s="871"/>
      <c r="CG66" s="876"/>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70"/>
      <c r="DW66" s="871"/>
      <c r="DX66" s="871"/>
      <c r="DY66" s="871"/>
      <c r="DZ66" s="872"/>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7"/>
      <c r="AG67" s="831"/>
      <c r="AH67" s="831"/>
      <c r="AI67" s="831"/>
      <c r="AJ67" s="868"/>
      <c r="AK67" s="869"/>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0"/>
      <c r="BT67" s="871"/>
      <c r="BU67" s="871"/>
      <c r="BV67" s="871"/>
      <c r="BW67" s="871"/>
      <c r="BX67" s="871"/>
      <c r="BY67" s="871"/>
      <c r="BZ67" s="871"/>
      <c r="CA67" s="871"/>
      <c r="CB67" s="871"/>
      <c r="CC67" s="871"/>
      <c r="CD67" s="871"/>
      <c r="CE67" s="871"/>
      <c r="CF67" s="871"/>
      <c r="CG67" s="876"/>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70"/>
      <c r="DW67" s="871"/>
      <c r="DX67" s="871"/>
      <c r="DY67" s="871"/>
      <c r="DZ67" s="872"/>
      <c r="EA67" s="224"/>
    </row>
    <row r="68" spans="1:131" ht="26.25" customHeight="1" thickTop="1" x14ac:dyDescent="0.15">
      <c r="A68" s="230">
        <v>1</v>
      </c>
      <c r="B68" s="880" t="s">
        <v>590</v>
      </c>
      <c r="C68" s="881"/>
      <c r="D68" s="881"/>
      <c r="E68" s="881"/>
      <c r="F68" s="881"/>
      <c r="G68" s="881"/>
      <c r="H68" s="881"/>
      <c r="I68" s="881"/>
      <c r="J68" s="881"/>
      <c r="K68" s="881"/>
      <c r="L68" s="881"/>
      <c r="M68" s="881"/>
      <c r="N68" s="881"/>
      <c r="O68" s="881"/>
      <c r="P68" s="882"/>
      <c r="Q68" s="883">
        <v>753</v>
      </c>
      <c r="R68" s="877"/>
      <c r="S68" s="877"/>
      <c r="T68" s="877"/>
      <c r="U68" s="877"/>
      <c r="V68" s="877">
        <v>711</v>
      </c>
      <c r="W68" s="877"/>
      <c r="X68" s="877"/>
      <c r="Y68" s="877"/>
      <c r="Z68" s="877"/>
      <c r="AA68" s="877">
        <v>42</v>
      </c>
      <c r="AB68" s="877"/>
      <c r="AC68" s="877"/>
      <c r="AD68" s="877"/>
      <c r="AE68" s="877"/>
      <c r="AF68" s="877">
        <v>42</v>
      </c>
      <c r="AG68" s="877"/>
      <c r="AH68" s="877"/>
      <c r="AI68" s="877"/>
      <c r="AJ68" s="877"/>
      <c r="AK68" s="877" t="s">
        <v>589</v>
      </c>
      <c r="AL68" s="877"/>
      <c r="AM68" s="877"/>
      <c r="AN68" s="877"/>
      <c r="AO68" s="877"/>
      <c r="AP68" s="877" t="s">
        <v>589</v>
      </c>
      <c r="AQ68" s="877"/>
      <c r="AR68" s="877"/>
      <c r="AS68" s="877"/>
      <c r="AT68" s="877"/>
      <c r="AU68" s="877" t="s">
        <v>589</v>
      </c>
      <c r="AV68" s="877"/>
      <c r="AW68" s="877"/>
      <c r="AX68" s="877"/>
      <c r="AY68" s="877"/>
      <c r="AZ68" s="878"/>
      <c r="BA68" s="878"/>
      <c r="BB68" s="878"/>
      <c r="BC68" s="878"/>
      <c r="BD68" s="879"/>
      <c r="BE68" s="235"/>
      <c r="BF68" s="235"/>
      <c r="BG68" s="235"/>
      <c r="BH68" s="235"/>
      <c r="BI68" s="235"/>
      <c r="BJ68" s="235"/>
      <c r="BK68" s="235"/>
      <c r="BL68" s="235"/>
      <c r="BM68" s="235"/>
      <c r="BN68" s="235"/>
      <c r="BO68" s="235"/>
      <c r="BP68" s="235"/>
      <c r="BQ68" s="232">
        <v>62</v>
      </c>
      <c r="BR68" s="237"/>
      <c r="BS68" s="870"/>
      <c r="BT68" s="871"/>
      <c r="BU68" s="871"/>
      <c r="BV68" s="871"/>
      <c r="BW68" s="871"/>
      <c r="BX68" s="871"/>
      <c r="BY68" s="871"/>
      <c r="BZ68" s="871"/>
      <c r="CA68" s="871"/>
      <c r="CB68" s="871"/>
      <c r="CC68" s="871"/>
      <c r="CD68" s="871"/>
      <c r="CE68" s="871"/>
      <c r="CF68" s="871"/>
      <c r="CG68" s="876"/>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70"/>
      <c r="DW68" s="871"/>
      <c r="DX68" s="871"/>
      <c r="DY68" s="871"/>
      <c r="DZ68" s="872"/>
      <c r="EA68" s="224"/>
    </row>
    <row r="69" spans="1:131" ht="26.25" customHeight="1" x14ac:dyDescent="0.15">
      <c r="A69" s="232">
        <v>2</v>
      </c>
      <c r="B69" s="884" t="s">
        <v>591</v>
      </c>
      <c r="C69" s="885"/>
      <c r="D69" s="885"/>
      <c r="E69" s="885"/>
      <c r="F69" s="885"/>
      <c r="G69" s="885"/>
      <c r="H69" s="885"/>
      <c r="I69" s="885"/>
      <c r="J69" s="885"/>
      <c r="K69" s="885"/>
      <c r="L69" s="885"/>
      <c r="M69" s="885"/>
      <c r="N69" s="885"/>
      <c r="O69" s="885"/>
      <c r="P69" s="886"/>
      <c r="Q69" s="887">
        <v>1295</v>
      </c>
      <c r="R69" s="843"/>
      <c r="S69" s="843"/>
      <c r="T69" s="843"/>
      <c r="U69" s="843"/>
      <c r="V69" s="843">
        <v>1277</v>
      </c>
      <c r="W69" s="843"/>
      <c r="X69" s="843"/>
      <c r="Y69" s="843"/>
      <c r="Z69" s="843"/>
      <c r="AA69" s="843">
        <v>18</v>
      </c>
      <c r="AB69" s="843"/>
      <c r="AC69" s="843"/>
      <c r="AD69" s="843"/>
      <c r="AE69" s="843"/>
      <c r="AF69" s="843">
        <v>18</v>
      </c>
      <c r="AG69" s="843"/>
      <c r="AH69" s="843"/>
      <c r="AI69" s="843"/>
      <c r="AJ69" s="843"/>
      <c r="AK69" s="843" t="s">
        <v>589</v>
      </c>
      <c r="AL69" s="843"/>
      <c r="AM69" s="843"/>
      <c r="AN69" s="843"/>
      <c r="AO69" s="843"/>
      <c r="AP69" s="843" t="s">
        <v>589</v>
      </c>
      <c r="AQ69" s="843"/>
      <c r="AR69" s="843"/>
      <c r="AS69" s="843"/>
      <c r="AT69" s="843"/>
      <c r="AU69" s="843" t="s">
        <v>589</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0"/>
      <c r="BT69" s="871"/>
      <c r="BU69" s="871"/>
      <c r="BV69" s="871"/>
      <c r="BW69" s="871"/>
      <c r="BX69" s="871"/>
      <c r="BY69" s="871"/>
      <c r="BZ69" s="871"/>
      <c r="CA69" s="871"/>
      <c r="CB69" s="871"/>
      <c r="CC69" s="871"/>
      <c r="CD69" s="871"/>
      <c r="CE69" s="871"/>
      <c r="CF69" s="871"/>
      <c r="CG69" s="876"/>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70"/>
      <c r="DW69" s="871"/>
      <c r="DX69" s="871"/>
      <c r="DY69" s="871"/>
      <c r="DZ69" s="872"/>
      <c r="EA69" s="224"/>
    </row>
    <row r="70" spans="1:131" ht="26.25" customHeight="1" x14ac:dyDescent="0.15">
      <c r="A70" s="232">
        <v>3</v>
      </c>
      <c r="B70" s="884" t="s">
        <v>592</v>
      </c>
      <c r="C70" s="885"/>
      <c r="D70" s="885"/>
      <c r="E70" s="885"/>
      <c r="F70" s="885"/>
      <c r="G70" s="885"/>
      <c r="H70" s="885"/>
      <c r="I70" s="885"/>
      <c r="J70" s="885"/>
      <c r="K70" s="885"/>
      <c r="L70" s="885"/>
      <c r="M70" s="885"/>
      <c r="N70" s="885"/>
      <c r="O70" s="885"/>
      <c r="P70" s="886"/>
      <c r="Q70" s="887">
        <v>34</v>
      </c>
      <c r="R70" s="843"/>
      <c r="S70" s="843"/>
      <c r="T70" s="843"/>
      <c r="U70" s="843"/>
      <c r="V70" s="843">
        <v>32</v>
      </c>
      <c r="W70" s="843"/>
      <c r="X70" s="843"/>
      <c r="Y70" s="843"/>
      <c r="Z70" s="843"/>
      <c r="AA70" s="843">
        <v>2</v>
      </c>
      <c r="AB70" s="843"/>
      <c r="AC70" s="843"/>
      <c r="AD70" s="843"/>
      <c r="AE70" s="843"/>
      <c r="AF70" s="843">
        <v>2</v>
      </c>
      <c r="AG70" s="843"/>
      <c r="AH70" s="843"/>
      <c r="AI70" s="843"/>
      <c r="AJ70" s="843"/>
      <c r="AK70" s="843" t="s">
        <v>589</v>
      </c>
      <c r="AL70" s="843"/>
      <c r="AM70" s="843"/>
      <c r="AN70" s="843"/>
      <c r="AO70" s="843"/>
      <c r="AP70" s="843" t="s">
        <v>589</v>
      </c>
      <c r="AQ70" s="843"/>
      <c r="AR70" s="843"/>
      <c r="AS70" s="843"/>
      <c r="AT70" s="843"/>
      <c r="AU70" s="843" t="s">
        <v>589</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0"/>
      <c r="BT70" s="871"/>
      <c r="BU70" s="871"/>
      <c r="BV70" s="871"/>
      <c r="BW70" s="871"/>
      <c r="BX70" s="871"/>
      <c r="BY70" s="871"/>
      <c r="BZ70" s="871"/>
      <c r="CA70" s="871"/>
      <c r="CB70" s="871"/>
      <c r="CC70" s="871"/>
      <c r="CD70" s="871"/>
      <c r="CE70" s="871"/>
      <c r="CF70" s="871"/>
      <c r="CG70" s="876"/>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70"/>
      <c r="DW70" s="871"/>
      <c r="DX70" s="871"/>
      <c r="DY70" s="871"/>
      <c r="DZ70" s="872"/>
      <c r="EA70" s="224"/>
    </row>
    <row r="71" spans="1:131" ht="26.25" customHeight="1" x14ac:dyDescent="0.15">
      <c r="A71" s="232">
        <v>4</v>
      </c>
      <c r="B71" s="884"/>
      <c r="C71" s="885"/>
      <c r="D71" s="885"/>
      <c r="E71" s="885"/>
      <c r="F71" s="885"/>
      <c r="G71" s="885"/>
      <c r="H71" s="885"/>
      <c r="I71" s="885"/>
      <c r="J71" s="885"/>
      <c r="K71" s="885"/>
      <c r="L71" s="885"/>
      <c r="M71" s="885"/>
      <c r="N71" s="885"/>
      <c r="O71" s="885"/>
      <c r="P71" s="886"/>
      <c r="Q71" s="887"/>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0"/>
      <c r="BT71" s="871"/>
      <c r="BU71" s="871"/>
      <c r="BV71" s="871"/>
      <c r="BW71" s="871"/>
      <c r="BX71" s="871"/>
      <c r="BY71" s="871"/>
      <c r="BZ71" s="871"/>
      <c r="CA71" s="871"/>
      <c r="CB71" s="871"/>
      <c r="CC71" s="871"/>
      <c r="CD71" s="871"/>
      <c r="CE71" s="871"/>
      <c r="CF71" s="871"/>
      <c r="CG71" s="876"/>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70"/>
      <c r="DW71" s="871"/>
      <c r="DX71" s="871"/>
      <c r="DY71" s="871"/>
      <c r="DZ71" s="872"/>
      <c r="EA71" s="224"/>
    </row>
    <row r="72" spans="1:131" ht="26.25" customHeight="1" x14ac:dyDescent="0.15">
      <c r="A72" s="232">
        <v>5</v>
      </c>
      <c r="B72" s="884"/>
      <c r="C72" s="885"/>
      <c r="D72" s="885"/>
      <c r="E72" s="885"/>
      <c r="F72" s="885"/>
      <c r="G72" s="885"/>
      <c r="H72" s="885"/>
      <c r="I72" s="885"/>
      <c r="J72" s="885"/>
      <c r="K72" s="885"/>
      <c r="L72" s="885"/>
      <c r="M72" s="885"/>
      <c r="N72" s="885"/>
      <c r="O72" s="885"/>
      <c r="P72" s="886"/>
      <c r="Q72" s="887"/>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0"/>
      <c r="BT72" s="871"/>
      <c r="BU72" s="871"/>
      <c r="BV72" s="871"/>
      <c r="BW72" s="871"/>
      <c r="BX72" s="871"/>
      <c r="BY72" s="871"/>
      <c r="BZ72" s="871"/>
      <c r="CA72" s="871"/>
      <c r="CB72" s="871"/>
      <c r="CC72" s="871"/>
      <c r="CD72" s="871"/>
      <c r="CE72" s="871"/>
      <c r="CF72" s="871"/>
      <c r="CG72" s="876"/>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70"/>
      <c r="DW72" s="871"/>
      <c r="DX72" s="871"/>
      <c r="DY72" s="871"/>
      <c r="DZ72" s="872"/>
      <c r="EA72" s="224"/>
    </row>
    <row r="73" spans="1:131" ht="26.25" customHeight="1" x14ac:dyDescent="0.15">
      <c r="A73" s="232">
        <v>6</v>
      </c>
      <c r="B73" s="884"/>
      <c r="C73" s="885"/>
      <c r="D73" s="885"/>
      <c r="E73" s="885"/>
      <c r="F73" s="885"/>
      <c r="G73" s="885"/>
      <c r="H73" s="885"/>
      <c r="I73" s="885"/>
      <c r="J73" s="885"/>
      <c r="K73" s="885"/>
      <c r="L73" s="885"/>
      <c r="M73" s="885"/>
      <c r="N73" s="885"/>
      <c r="O73" s="885"/>
      <c r="P73" s="886"/>
      <c r="Q73" s="887"/>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0"/>
      <c r="BT73" s="871"/>
      <c r="BU73" s="871"/>
      <c r="BV73" s="871"/>
      <c r="BW73" s="871"/>
      <c r="BX73" s="871"/>
      <c r="BY73" s="871"/>
      <c r="BZ73" s="871"/>
      <c r="CA73" s="871"/>
      <c r="CB73" s="871"/>
      <c r="CC73" s="871"/>
      <c r="CD73" s="871"/>
      <c r="CE73" s="871"/>
      <c r="CF73" s="871"/>
      <c r="CG73" s="876"/>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70"/>
      <c r="DW73" s="871"/>
      <c r="DX73" s="871"/>
      <c r="DY73" s="871"/>
      <c r="DZ73" s="872"/>
      <c r="EA73" s="224"/>
    </row>
    <row r="74" spans="1:131" ht="26.25" customHeight="1" x14ac:dyDescent="0.15">
      <c r="A74" s="232">
        <v>7</v>
      </c>
      <c r="B74" s="884"/>
      <c r="C74" s="885"/>
      <c r="D74" s="885"/>
      <c r="E74" s="885"/>
      <c r="F74" s="885"/>
      <c r="G74" s="885"/>
      <c r="H74" s="885"/>
      <c r="I74" s="885"/>
      <c r="J74" s="885"/>
      <c r="K74" s="885"/>
      <c r="L74" s="885"/>
      <c r="M74" s="885"/>
      <c r="N74" s="885"/>
      <c r="O74" s="885"/>
      <c r="P74" s="886"/>
      <c r="Q74" s="887"/>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0"/>
      <c r="BT74" s="871"/>
      <c r="BU74" s="871"/>
      <c r="BV74" s="871"/>
      <c r="BW74" s="871"/>
      <c r="BX74" s="871"/>
      <c r="BY74" s="871"/>
      <c r="BZ74" s="871"/>
      <c r="CA74" s="871"/>
      <c r="CB74" s="871"/>
      <c r="CC74" s="871"/>
      <c r="CD74" s="871"/>
      <c r="CE74" s="871"/>
      <c r="CF74" s="871"/>
      <c r="CG74" s="876"/>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70"/>
      <c r="DW74" s="871"/>
      <c r="DX74" s="871"/>
      <c r="DY74" s="871"/>
      <c r="DZ74" s="872"/>
      <c r="EA74" s="224"/>
    </row>
    <row r="75" spans="1:131" ht="26.25" customHeight="1" x14ac:dyDescent="0.15">
      <c r="A75" s="232">
        <v>8</v>
      </c>
      <c r="B75" s="884"/>
      <c r="C75" s="885"/>
      <c r="D75" s="885"/>
      <c r="E75" s="885"/>
      <c r="F75" s="885"/>
      <c r="G75" s="885"/>
      <c r="H75" s="885"/>
      <c r="I75" s="885"/>
      <c r="J75" s="885"/>
      <c r="K75" s="885"/>
      <c r="L75" s="885"/>
      <c r="M75" s="885"/>
      <c r="N75" s="885"/>
      <c r="O75" s="885"/>
      <c r="P75" s="886"/>
      <c r="Q75" s="888"/>
      <c r="R75" s="889"/>
      <c r="S75" s="889"/>
      <c r="T75" s="889"/>
      <c r="U75" s="847"/>
      <c r="V75" s="890"/>
      <c r="W75" s="889"/>
      <c r="X75" s="889"/>
      <c r="Y75" s="889"/>
      <c r="Z75" s="847"/>
      <c r="AA75" s="890"/>
      <c r="AB75" s="889"/>
      <c r="AC75" s="889"/>
      <c r="AD75" s="889"/>
      <c r="AE75" s="847"/>
      <c r="AF75" s="890"/>
      <c r="AG75" s="889"/>
      <c r="AH75" s="889"/>
      <c r="AI75" s="889"/>
      <c r="AJ75" s="847"/>
      <c r="AK75" s="890"/>
      <c r="AL75" s="889"/>
      <c r="AM75" s="889"/>
      <c r="AN75" s="889"/>
      <c r="AO75" s="847"/>
      <c r="AP75" s="890"/>
      <c r="AQ75" s="889"/>
      <c r="AR75" s="889"/>
      <c r="AS75" s="889"/>
      <c r="AT75" s="847"/>
      <c r="AU75" s="890"/>
      <c r="AV75" s="889"/>
      <c r="AW75" s="889"/>
      <c r="AX75" s="889"/>
      <c r="AY75" s="847"/>
      <c r="AZ75" s="845"/>
      <c r="BA75" s="845"/>
      <c r="BB75" s="845"/>
      <c r="BC75" s="845"/>
      <c r="BD75" s="846"/>
      <c r="BE75" s="235"/>
      <c r="BF75" s="235"/>
      <c r="BG75" s="235"/>
      <c r="BH75" s="235"/>
      <c r="BI75" s="235"/>
      <c r="BJ75" s="235"/>
      <c r="BK75" s="235"/>
      <c r="BL75" s="235"/>
      <c r="BM75" s="235"/>
      <c r="BN75" s="235"/>
      <c r="BO75" s="235"/>
      <c r="BP75" s="235"/>
      <c r="BQ75" s="232">
        <v>69</v>
      </c>
      <c r="BR75" s="237"/>
      <c r="BS75" s="870"/>
      <c r="BT75" s="871"/>
      <c r="BU75" s="871"/>
      <c r="BV75" s="871"/>
      <c r="BW75" s="871"/>
      <c r="BX75" s="871"/>
      <c r="BY75" s="871"/>
      <c r="BZ75" s="871"/>
      <c r="CA75" s="871"/>
      <c r="CB75" s="871"/>
      <c r="CC75" s="871"/>
      <c r="CD75" s="871"/>
      <c r="CE75" s="871"/>
      <c r="CF75" s="871"/>
      <c r="CG75" s="876"/>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70"/>
      <c r="DW75" s="871"/>
      <c r="DX75" s="871"/>
      <c r="DY75" s="871"/>
      <c r="DZ75" s="872"/>
      <c r="EA75" s="224"/>
    </row>
    <row r="76" spans="1:131" ht="26.25" customHeight="1" x14ac:dyDescent="0.15">
      <c r="A76" s="232">
        <v>9</v>
      </c>
      <c r="B76" s="884"/>
      <c r="C76" s="885"/>
      <c r="D76" s="885"/>
      <c r="E76" s="885"/>
      <c r="F76" s="885"/>
      <c r="G76" s="885"/>
      <c r="H76" s="885"/>
      <c r="I76" s="885"/>
      <c r="J76" s="885"/>
      <c r="K76" s="885"/>
      <c r="L76" s="885"/>
      <c r="M76" s="885"/>
      <c r="N76" s="885"/>
      <c r="O76" s="885"/>
      <c r="P76" s="886"/>
      <c r="Q76" s="888"/>
      <c r="R76" s="889"/>
      <c r="S76" s="889"/>
      <c r="T76" s="889"/>
      <c r="U76" s="847"/>
      <c r="V76" s="890"/>
      <c r="W76" s="889"/>
      <c r="X76" s="889"/>
      <c r="Y76" s="889"/>
      <c r="Z76" s="847"/>
      <c r="AA76" s="890"/>
      <c r="AB76" s="889"/>
      <c r="AC76" s="889"/>
      <c r="AD76" s="889"/>
      <c r="AE76" s="847"/>
      <c r="AF76" s="890"/>
      <c r="AG76" s="889"/>
      <c r="AH76" s="889"/>
      <c r="AI76" s="889"/>
      <c r="AJ76" s="847"/>
      <c r="AK76" s="890"/>
      <c r="AL76" s="889"/>
      <c r="AM76" s="889"/>
      <c r="AN76" s="889"/>
      <c r="AO76" s="847"/>
      <c r="AP76" s="890"/>
      <c r="AQ76" s="889"/>
      <c r="AR76" s="889"/>
      <c r="AS76" s="889"/>
      <c r="AT76" s="847"/>
      <c r="AU76" s="890"/>
      <c r="AV76" s="889"/>
      <c r="AW76" s="889"/>
      <c r="AX76" s="889"/>
      <c r="AY76" s="847"/>
      <c r="AZ76" s="845"/>
      <c r="BA76" s="845"/>
      <c r="BB76" s="845"/>
      <c r="BC76" s="845"/>
      <c r="BD76" s="846"/>
      <c r="BE76" s="235"/>
      <c r="BF76" s="235"/>
      <c r="BG76" s="235"/>
      <c r="BH76" s="235"/>
      <c r="BI76" s="235"/>
      <c r="BJ76" s="235"/>
      <c r="BK76" s="235"/>
      <c r="BL76" s="235"/>
      <c r="BM76" s="235"/>
      <c r="BN76" s="235"/>
      <c r="BO76" s="235"/>
      <c r="BP76" s="235"/>
      <c r="BQ76" s="232">
        <v>70</v>
      </c>
      <c r="BR76" s="237"/>
      <c r="BS76" s="870"/>
      <c r="BT76" s="871"/>
      <c r="BU76" s="871"/>
      <c r="BV76" s="871"/>
      <c r="BW76" s="871"/>
      <c r="BX76" s="871"/>
      <c r="BY76" s="871"/>
      <c r="BZ76" s="871"/>
      <c r="CA76" s="871"/>
      <c r="CB76" s="871"/>
      <c r="CC76" s="871"/>
      <c r="CD76" s="871"/>
      <c r="CE76" s="871"/>
      <c r="CF76" s="871"/>
      <c r="CG76" s="876"/>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70"/>
      <c r="DW76" s="871"/>
      <c r="DX76" s="871"/>
      <c r="DY76" s="871"/>
      <c r="DZ76" s="872"/>
      <c r="EA76" s="224"/>
    </row>
    <row r="77" spans="1:131" ht="26.25" customHeight="1" x14ac:dyDescent="0.15">
      <c r="A77" s="232">
        <v>10</v>
      </c>
      <c r="B77" s="884"/>
      <c r="C77" s="885"/>
      <c r="D77" s="885"/>
      <c r="E77" s="885"/>
      <c r="F77" s="885"/>
      <c r="G77" s="885"/>
      <c r="H77" s="885"/>
      <c r="I77" s="885"/>
      <c r="J77" s="885"/>
      <c r="K77" s="885"/>
      <c r="L77" s="885"/>
      <c r="M77" s="885"/>
      <c r="N77" s="885"/>
      <c r="O77" s="885"/>
      <c r="P77" s="886"/>
      <c r="Q77" s="888"/>
      <c r="R77" s="889"/>
      <c r="S77" s="889"/>
      <c r="T77" s="889"/>
      <c r="U77" s="847"/>
      <c r="V77" s="890"/>
      <c r="W77" s="889"/>
      <c r="X77" s="889"/>
      <c r="Y77" s="889"/>
      <c r="Z77" s="847"/>
      <c r="AA77" s="890"/>
      <c r="AB77" s="889"/>
      <c r="AC77" s="889"/>
      <c r="AD77" s="889"/>
      <c r="AE77" s="847"/>
      <c r="AF77" s="890"/>
      <c r="AG77" s="889"/>
      <c r="AH77" s="889"/>
      <c r="AI77" s="889"/>
      <c r="AJ77" s="847"/>
      <c r="AK77" s="890"/>
      <c r="AL77" s="889"/>
      <c r="AM77" s="889"/>
      <c r="AN77" s="889"/>
      <c r="AO77" s="847"/>
      <c r="AP77" s="890"/>
      <c r="AQ77" s="889"/>
      <c r="AR77" s="889"/>
      <c r="AS77" s="889"/>
      <c r="AT77" s="847"/>
      <c r="AU77" s="890"/>
      <c r="AV77" s="889"/>
      <c r="AW77" s="889"/>
      <c r="AX77" s="889"/>
      <c r="AY77" s="847"/>
      <c r="AZ77" s="845"/>
      <c r="BA77" s="845"/>
      <c r="BB77" s="845"/>
      <c r="BC77" s="845"/>
      <c r="BD77" s="846"/>
      <c r="BE77" s="235"/>
      <c r="BF77" s="235"/>
      <c r="BG77" s="235"/>
      <c r="BH77" s="235"/>
      <c r="BI77" s="235"/>
      <c r="BJ77" s="235"/>
      <c r="BK77" s="235"/>
      <c r="BL77" s="235"/>
      <c r="BM77" s="235"/>
      <c r="BN77" s="235"/>
      <c r="BO77" s="235"/>
      <c r="BP77" s="235"/>
      <c r="BQ77" s="232">
        <v>71</v>
      </c>
      <c r="BR77" s="237"/>
      <c r="BS77" s="870"/>
      <c r="BT77" s="871"/>
      <c r="BU77" s="871"/>
      <c r="BV77" s="871"/>
      <c r="BW77" s="871"/>
      <c r="BX77" s="871"/>
      <c r="BY77" s="871"/>
      <c r="BZ77" s="871"/>
      <c r="CA77" s="871"/>
      <c r="CB77" s="871"/>
      <c r="CC77" s="871"/>
      <c r="CD77" s="871"/>
      <c r="CE77" s="871"/>
      <c r="CF77" s="871"/>
      <c r="CG77" s="876"/>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70"/>
      <c r="DW77" s="871"/>
      <c r="DX77" s="871"/>
      <c r="DY77" s="871"/>
      <c r="DZ77" s="872"/>
      <c r="EA77" s="224"/>
    </row>
    <row r="78" spans="1:131" ht="26.25" customHeight="1" x14ac:dyDescent="0.15">
      <c r="A78" s="232">
        <v>11</v>
      </c>
      <c r="B78" s="884"/>
      <c r="C78" s="885"/>
      <c r="D78" s="885"/>
      <c r="E78" s="885"/>
      <c r="F78" s="885"/>
      <c r="G78" s="885"/>
      <c r="H78" s="885"/>
      <c r="I78" s="885"/>
      <c r="J78" s="885"/>
      <c r="K78" s="885"/>
      <c r="L78" s="885"/>
      <c r="M78" s="885"/>
      <c r="N78" s="885"/>
      <c r="O78" s="885"/>
      <c r="P78" s="886"/>
      <c r="Q78" s="887"/>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0"/>
      <c r="BT78" s="871"/>
      <c r="BU78" s="871"/>
      <c r="BV78" s="871"/>
      <c r="BW78" s="871"/>
      <c r="BX78" s="871"/>
      <c r="BY78" s="871"/>
      <c r="BZ78" s="871"/>
      <c r="CA78" s="871"/>
      <c r="CB78" s="871"/>
      <c r="CC78" s="871"/>
      <c r="CD78" s="871"/>
      <c r="CE78" s="871"/>
      <c r="CF78" s="871"/>
      <c r="CG78" s="876"/>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70"/>
      <c r="DW78" s="871"/>
      <c r="DX78" s="871"/>
      <c r="DY78" s="871"/>
      <c r="DZ78" s="872"/>
      <c r="EA78" s="224"/>
    </row>
    <row r="79" spans="1:131" ht="26.25" customHeight="1" x14ac:dyDescent="0.15">
      <c r="A79" s="232">
        <v>12</v>
      </c>
      <c r="B79" s="884"/>
      <c r="C79" s="885"/>
      <c r="D79" s="885"/>
      <c r="E79" s="885"/>
      <c r="F79" s="885"/>
      <c r="G79" s="885"/>
      <c r="H79" s="885"/>
      <c r="I79" s="885"/>
      <c r="J79" s="885"/>
      <c r="K79" s="885"/>
      <c r="L79" s="885"/>
      <c r="M79" s="885"/>
      <c r="N79" s="885"/>
      <c r="O79" s="885"/>
      <c r="P79" s="886"/>
      <c r="Q79" s="887"/>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0"/>
      <c r="BT79" s="871"/>
      <c r="BU79" s="871"/>
      <c r="BV79" s="871"/>
      <c r="BW79" s="871"/>
      <c r="BX79" s="871"/>
      <c r="BY79" s="871"/>
      <c r="BZ79" s="871"/>
      <c r="CA79" s="871"/>
      <c r="CB79" s="871"/>
      <c r="CC79" s="871"/>
      <c r="CD79" s="871"/>
      <c r="CE79" s="871"/>
      <c r="CF79" s="871"/>
      <c r="CG79" s="876"/>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70"/>
      <c r="DW79" s="871"/>
      <c r="DX79" s="871"/>
      <c r="DY79" s="871"/>
      <c r="DZ79" s="872"/>
      <c r="EA79" s="224"/>
    </row>
    <row r="80" spans="1:131" ht="26.25" customHeight="1" x14ac:dyDescent="0.15">
      <c r="A80" s="232">
        <v>13</v>
      </c>
      <c r="B80" s="884"/>
      <c r="C80" s="885"/>
      <c r="D80" s="885"/>
      <c r="E80" s="885"/>
      <c r="F80" s="885"/>
      <c r="G80" s="885"/>
      <c r="H80" s="885"/>
      <c r="I80" s="885"/>
      <c r="J80" s="885"/>
      <c r="K80" s="885"/>
      <c r="L80" s="885"/>
      <c r="M80" s="885"/>
      <c r="N80" s="885"/>
      <c r="O80" s="885"/>
      <c r="P80" s="886"/>
      <c r="Q80" s="887"/>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0"/>
      <c r="BT80" s="871"/>
      <c r="BU80" s="871"/>
      <c r="BV80" s="871"/>
      <c r="BW80" s="871"/>
      <c r="BX80" s="871"/>
      <c r="BY80" s="871"/>
      <c r="BZ80" s="871"/>
      <c r="CA80" s="871"/>
      <c r="CB80" s="871"/>
      <c r="CC80" s="871"/>
      <c r="CD80" s="871"/>
      <c r="CE80" s="871"/>
      <c r="CF80" s="871"/>
      <c r="CG80" s="876"/>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70"/>
      <c r="DW80" s="871"/>
      <c r="DX80" s="871"/>
      <c r="DY80" s="871"/>
      <c r="DZ80" s="872"/>
      <c r="EA80" s="224"/>
    </row>
    <row r="81" spans="1:131" ht="26.25" customHeight="1" x14ac:dyDescent="0.15">
      <c r="A81" s="232">
        <v>14</v>
      </c>
      <c r="B81" s="884"/>
      <c r="C81" s="885"/>
      <c r="D81" s="885"/>
      <c r="E81" s="885"/>
      <c r="F81" s="885"/>
      <c r="G81" s="885"/>
      <c r="H81" s="885"/>
      <c r="I81" s="885"/>
      <c r="J81" s="885"/>
      <c r="K81" s="885"/>
      <c r="L81" s="885"/>
      <c r="M81" s="885"/>
      <c r="N81" s="885"/>
      <c r="O81" s="885"/>
      <c r="P81" s="886"/>
      <c r="Q81" s="887"/>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0"/>
      <c r="BT81" s="871"/>
      <c r="BU81" s="871"/>
      <c r="BV81" s="871"/>
      <c r="BW81" s="871"/>
      <c r="BX81" s="871"/>
      <c r="BY81" s="871"/>
      <c r="BZ81" s="871"/>
      <c r="CA81" s="871"/>
      <c r="CB81" s="871"/>
      <c r="CC81" s="871"/>
      <c r="CD81" s="871"/>
      <c r="CE81" s="871"/>
      <c r="CF81" s="871"/>
      <c r="CG81" s="876"/>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70"/>
      <c r="DW81" s="871"/>
      <c r="DX81" s="871"/>
      <c r="DY81" s="871"/>
      <c r="DZ81" s="872"/>
      <c r="EA81" s="224"/>
    </row>
    <row r="82" spans="1:131" ht="26.25" customHeight="1" x14ac:dyDescent="0.15">
      <c r="A82" s="232">
        <v>15</v>
      </c>
      <c r="B82" s="884"/>
      <c r="C82" s="885"/>
      <c r="D82" s="885"/>
      <c r="E82" s="885"/>
      <c r="F82" s="885"/>
      <c r="G82" s="885"/>
      <c r="H82" s="885"/>
      <c r="I82" s="885"/>
      <c r="J82" s="885"/>
      <c r="K82" s="885"/>
      <c r="L82" s="885"/>
      <c r="M82" s="885"/>
      <c r="N82" s="885"/>
      <c r="O82" s="885"/>
      <c r="P82" s="886"/>
      <c r="Q82" s="887"/>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0"/>
      <c r="BT82" s="871"/>
      <c r="BU82" s="871"/>
      <c r="BV82" s="871"/>
      <c r="BW82" s="871"/>
      <c r="BX82" s="871"/>
      <c r="BY82" s="871"/>
      <c r="BZ82" s="871"/>
      <c r="CA82" s="871"/>
      <c r="CB82" s="871"/>
      <c r="CC82" s="871"/>
      <c r="CD82" s="871"/>
      <c r="CE82" s="871"/>
      <c r="CF82" s="871"/>
      <c r="CG82" s="876"/>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70"/>
      <c r="DW82" s="871"/>
      <c r="DX82" s="871"/>
      <c r="DY82" s="871"/>
      <c r="DZ82" s="872"/>
      <c r="EA82" s="224"/>
    </row>
    <row r="83" spans="1:131" ht="26.25" customHeight="1" x14ac:dyDescent="0.15">
      <c r="A83" s="232">
        <v>16</v>
      </c>
      <c r="B83" s="884"/>
      <c r="C83" s="885"/>
      <c r="D83" s="885"/>
      <c r="E83" s="885"/>
      <c r="F83" s="885"/>
      <c r="G83" s="885"/>
      <c r="H83" s="885"/>
      <c r="I83" s="885"/>
      <c r="J83" s="885"/>
      <c r="K83" s="885"/>
      <c r="L83" s="885"/>
      <c r="M83" s="885"/>
      <c r="N83" s="885"/>
      <c r="O83" s="885"/>
      <c r="P83" s="886"/>
      <c r="Q83" s="887"/>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0"/>
      <c r="BT83" s="871"/>
      <c r="BU83" s="871"/>
      <c r="BV83" s="871"/>
      <c r="BW83" s="871"/>
      <c r="BX83" s="871"/>
      <c r="BY83" s="871"/>
      <c r="BZ83" s="871"/>
      <c r="CA83" s="871"/>
      <c r="CB83" s="871"/>
      <c r="CC83" s="871"/>
      <c r="CD83" s="871"/>
      <c r="CE83" s="871"/>
      <c r="CF83" s="871"/>
      <c r="CG83" s="876"/>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70"/>
      <c r="DW83" s="871"/>
      <c r="DX83" s="871"/>
      <c r="DY83" s="871"/>
      <c r="DZ83" s="872"/>
      <c r="EA83" s="224"/>
    </row>
    <row r="84" spans="1:131" ht="26.25" customHeight="1" x14ac:dyDescent="0.15">
      <c r="A84" s="232">
        <v>17</v>
      </c>
      <c r="B84" s="884"/>
      <c r="C84" s="885"/>
      <c r="D84" s="885"/>
      <c r="E84" s="885"/>
      <c r="F84" s="885"/>
      <c r="G84" s="885"/>
      <c r="H84" s="885"/>
      <c r="I84" s="885"/>
      <c r="J84" s="885"/>
      <c r="K84" s="885"/>
      <c r="L84" s="885"/>
      <c r="M84" s="885"/>
      <c r="N84" s="885"/>
      <c r="O84" s="885"/>
      <c r="P84" s="886"/>
      <c r="Q84" s="887"/>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0"/>
      <c r="BT84" s="871"/>
      <c r="BU84" s="871"/>
      <c r="BV84" s="871"/>
      <c r="BW84" s="871"/>
      <c r="BX84" s="871"/>
      <c r="BY84" s="871"/>
      <c r="BZ84" s="871"/>
      <c r="CA84" s="871"/>
      <c r="CB84" s="871"/>
      <c r="CC84" s="871"/>
      <c r="CD84" s="871"/>
      <c r="CE84" s="871"/>
      <c r="CF84" s="871"/>
      <c r="CG84" s="876"/>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70"/>
      <c r="DW84" s="871"/>
      <c r="DX84" s="871"/>
      <c r="DY84" s="871"/>
      <c r="DZ84" s="872"/>
      <c r="EA84" s="224"/>
    </row>
    <row r="85" spans="1:131" ht="26.25" customHeight="1" x14ac:dyDescent="0.15">
      <c r="A85" s="232">
        <v>18</v>
      </c>
      <c r="B85" s="884"/>
      <c r="C85" s="885"/>
      <c r="D85" s="885"/>
      <c r="E85" s="885"/>
      <c r="F85" s="885"/>
      <c r="G85" s="885"/>
      <c r="H85" s="885"/>
      <c r="I85" s="885"/>
      <c r="J85" s="885"/>
      <c r="K85" s="885"/>
      <c r="L85" s="885"/>
      <c r="M85" s="885"/>
      <c r="N85" s="885"/>
      <c r="O85" s="885"/>
      <c r="P85" s="886"/>
      <c r="Q85" s="887"/>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0"/>
      <c r="BT85" s="871"/>
      <c r="BU85" s="871"/>
      <c r="BV85" s="871"/>
      <c r="BW85" s="871"/>
      <c r="BX85" s="871"/>
      <c r="BY85" s="871"/>
      <c r="BZ85" s="871"/>
      <c r="CA85" s="871"/>
      <c r="CB85" s="871"/>
      <c r="CC85" s="871"/>
      <c r="CD85" s="871"/>
      <c r="CE85" s="871"/>
      <c r="CF85" s="871"/>
      <c r="CG85" s="876"/>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70"/>
      <c r="DW85" s="871"/>
      <c r="DX85" s="871"/>
      <c r="DY85" s="871"/>
      <c r="DZ85" s="872"/>
      <c r="EA85" s="224"/>
    </row>
    <row r="86" spans="1:131" ht="26.25" customHeight="1" x14ac:dyDescent="0.15">
      <c r="A86" s="232">
        <v>19</v>
      </c>
      <c r="B86" s="884"/>
      <c r="C86" s="885"/>
      <c r="D86" s="885"/>
      <c r="E86" s="885"/>
      <c r="F86" s="885"/>
      <c r="G86" s="885"/>
      <c r="H86" s="885"/>
      <c r="I86" s="885"/>
      <c r="J86" s="885"/>
      <c r="K86" s="885"/>
      <c r="L86" s="885"/>
      <c r="M86" s="885"/>
      <c r="N86" s="885"/>
      <c r="O86" s="885"/>
      <c r="P86" s="886"/>
      <c r="Q86" s="887"/>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0"/>
      <c r="BT86" s="871"/>
      <c r="BU86" s="871"/>
      <c r="BV86" s="871"/>
      <c r="BW86" s="871"/>
      <c r="BX86" s="871"/>
      <c r="BY86" s="871"/>
      <c r="BZ86" s="871"/>
      <c r="CA86" s="871"/>
      <c r="CB86" s="871"/>
      <c r="CC86" s="871"/>
      <c r="CD86" s="871"/>
      <c r="CE86" s="871"/>
      <c r="CF86" s="871"/>
      <c r="CG86" s="876"/>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70"/>
      <c r="DW86" s="871"/>
      <c r="DX86" s="871"/>
      <c r="DY86" s="871"/>
      <c r="DZ86" s="872"/>
      <c r="EA86" s="224"/>
    </row>
    <row r="87" spans="1:131" ht="26.25" customHeight="1" x14ac:dyDescent="0.15">
      <c r="A87" s="238">
        <v>20</v>
      </c>
      <c r="B87" s="891"/>
      <c r="C87" s="892"/>
      <c r="D87" s="892"/>
      <c r="E87" s="892"/>
      <c r="F87" s="892"/>
      <c r="G87" s="892"/>
      <c r="H87" s="892"/>
      <c r="I87" s="892"/>
      <c r="J87" s="892"/>
      <c r="K87" s="892"/>
      <c r="L87" s="892"/>
      <c r="M87" s="892"/>
      <c r="N87" s="892"/>
      <c r="O87" s="892"/>
      <c r="P87" s="893"/>
      <c r="Q87" s="894"/>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6"/>
      <c r="BA87" s="896"/>
      <c r="BB87" s="896"/>
      <c r="BC87" s="896"/>
      <c r="BD87" s="897"/>
      <c r="BE87" s="235"/>
      <c r="BF87" s="235"/>
      <c r="BG87" s="235"/>
      <c r="BH87" s="235"/>
      <c r="BI87" s="235"/>
      <c r="BJ87" s="235"/>
      <c r="BK87" s="235"/>
      <c r="BL87" s="235"/>
      <c r="BM87" s="235"/>
      <c r="BN87" s="235"/>
      <c r="BO87" s="235"/>
      <c r="BP87" s="235"/>
      <c r="BQ87" s="232">
        <v>81</v>
      </c>
      <c r="BR87" s="237"/>
      <c r="BS87" s="870"/>
      <c r="BT87" s="871"/>
      <c r="BU87" s="871"/>
      <c r="BV87" s="871"/>
      <c r="BW87" s="871"/>
      <c r="BX87" s="871"/>
      <c r="BY87" s="871"/>
      <c r="BZ87" s="871"/>
      <c r="CA87" s="871"/>
      <c r="CB87" s="871"/>
      <c r="CC87" s="871"/>
      <c r="CD87" s="871"/>
      <c r="CE87" s="871"/>
      <c r="CF87" s="871"/>
      <c r="CG87" s="876"/>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70"/>
      <c r="DW87" s="871"/>
      <c r="DX87" s="871"/>
      <c r="DY87" s="871"/>
      <c r="DZ87" s="872"/>
      <c r="EA87" s="224"/>
    </row>
    <row r="88" spans="1:131" ht="26.25" customHeight="1" thickBot="1" x14ac:dyDescent="0.2">
      <c r="A88" s="234" t="s">
        <v>390</v>
      </c>
      <c r="B88" s="802" t="s">
        <v>425</v>
      </c>
      <c r="C88" s="803"/>
      <c r="D88" s="803"/>
      <c r="E88" s="803"/>
      <c r="F88" s="803"/>
      <c r="G88" s="803"/>
      <c r="H88" s="803"/>
      <c r="I88" s="803"/>
      <c r="J88" s="803"/>
      <c r="K88" s="803"/>
      <c r="L88" s="803"/>
      <c r="M88" s="803"/>
      <c r="N88" s="803"/>
      <c r="O88" s="803"/>
      <c r="P88" s="804"/>
      <c r="Q88" s="853"/>
      <c r="R88" s="811"/>
      <c r="S88" s="811"/>
      <c r="T88" s="811"/>
      <c r="U88" s="811"/>
      <c r="V88" s="811"/>
      <c r="W88" s="811"/>
      <c r="X88" s="811"/>
      <c r="Y88" s="811"/>
      <c r="Z88" s="811"/>
      <c r="AA88" s="811"/>
      <c r="AB88" s="811"/>
      <c r="AC88" s="811"/>
      <c r="AD88" s="811"/>
      <c r="AE88" s="811"/>
      <c r="AF88" s="806">
        <f>IF(SUM(AF68:AJ87)=0,"-",SUM(AF68:AJ87))</f>
        <v>62</v>
      </c>
      <c r="AG88" s="806"/>
      <c r="AH88" s="806"/>
      <c r="AI88" s="806"/>
      <c r="AJ88" s="806"/>
      <c r="AK88" s="811"/>
      <c r="AL88" s="811"/>
      <c r="AM88" s="811"/>
      <c r="AN88" s="811"/>
      <c r="AO88" s="811"/>
      <c r="AP88" s="806" t="str">
        <f>IF(SUM(AP68:AT87)=0,"-",SUM(AP68:AT87))</f>
        <v>-</v>
      </c>
      <c r="AQ88" s="806"/>
      <c r="AR88" s="806"/>
      <c r="AS88" s="806"/>
      <c r="AT88" s="806"/>
      <c r="AU88" s="806" t="str">
        <f>IF(SUM(AU68:AY87)=0,"-",SUM(AU68:AY87))</f>
        <v>-</v>
      </c>
      <c r="AV88" s="806"/>
      <c r="AW88" s="806"/>
      <c r="AX88" s="806"/>
      <c r="AY88" s="806"/>
      <c r="AZ88" s="860"/>
      <c r="BA88" s="860"/>
      <c r="BB88" s="860"/>
      <c r="BC88" s="860"/>
      <c r="BD88" s="861"/>
      <c r="BE88" s="235"/>
      <c r="BF88" s="235"/>
      <c r="BG88" s="235"/>
      <c r="BH88" s="235"/>
      <c r="BI88" s="235"/>
      <c r="BJ88" s="235"/>
      <c r="BK88" s="235"/>
      <c r="BL88" s="235"/>
      <c r="BM88" s="235"/>
      <c r="BN88" s="235"/>
      <c r="BO88" s="235"/>
      <c r="BP88" s="235"/>
      <c r="BQ88" s="232">
        <v>82</v>
      </c>
      <c r="BR88" s="237"/>
      <c r="BS88" s="870"/>
      <c r="BT88" s="871"/>
      <c r="BU88" s="871"/>
      <c r="BV88" s="871"/>
      <c r="BW88" s="871"/>
      <c r="BX88" s="871"/>
      <c r="BY88" s="871"/>
      <c r="BZ88" s="871"/>
      <c r="CA88" s="871"/>
      <c r="CB88" s="871"/>
      <c r="CC88" s="871"/>
      <c r="CD88" s="871"/>
      <c r="CE88" s="871"/>
      <c r="CF88" s="871"/>
      <c r="CG88" s="876"/>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70"/>
      <c r="DW88" s="871"/>
      <c r="DX88" s="871"/>
      <c r="DY88" s="871"/>
      <c r="DZ88" s="872"/>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0"/>
      <c r="BT89" s="871"/>
      <c r="BU89" s="871"/>
      <c r="BV89" s="871"/>
      <c r="BW89" s="871"/>
      <c r="BX89" s="871"/>
      <c r="BY89" s="871"/>
      <c r="BZ89" s="871"/>
      <c r="CA89" s="871"/>
      <c r="CB89" s="871"/>
      <c r="CC89" s="871"/>
      <c r="CD89" s="871"/>
      <c r="CE89" s="871"/>
      <c r="CF89" s="871"/>
      <c r="CG89" s="876"/>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70"/>
      <c r="DW89" s="871"/>
      <c r="DX89" s="871"/>
      <c r="DY89" s="871"/>
      <c r="DZ89" s="872"/>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0"/>
      <c r="BT90" s="871"/>
      <c r="BU90" s="871"/>
      <c r="BV90" s="871"/>
      <c r="BW90" s="871"/>
      <c r="BX90" s="871"/>
      <c r="BY90" s="871"/>
      <c r="BZ90" s="871"/>
      <c r="CA90" s="871"/>
      <c r="CB90" s="871"/>
      <c r="CC90" s="871"/>
      <c r="CD90" s="871"/>
      <c r="CE90" s="871"/>
      <c r="CF90" s="871"/>
      <c r="CG90" s="876"/>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70"/>
      <c r="DW90" s="871"/>
      <c r="DX90" s="871"/>
      <c r="DY90" s="871"/>
      <c r="DZ90" s="872"/>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0"/>
      <c r="BT91" s="871"/>
      <c r="BU91" s="871"/>
      <c r="BV91" s="871"/>
      <c r="BW91" s="871"/>
      <c r="BX91" s="871"/>
      <c r="BY91" s="871"/>
      <c r="BZ91" s="871"/>
      <c r="CA91" s="871"/>
      <c r="CB91" s="871"/>
      <c r="CC91" s="871"/>
      <c r="CD91" s="871"/>
      <c r="CE91" s="871"/>
      <c r="CF91" s="871"/>
      <c r="CG91" s="876"/>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70"/>
      <c r="DW91" s="871"/>
      <c r="DX91" s="871"/>
      <c r="DY91" s="871"/>
      <c r="DZ91" s="872"/>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0"/>
      <c r="BT92" s="871"/>
      <c r="BU92" s="871"/>
      <c r="BV92" s="871"/>
      <c r="BW92" s="871"/>
      <c r="BX92" s="871"/>
      <c r="BY92" s="871"/>
      <c r="BZ92" s="871"/>
      <c r="CA92" s="871"/>
      <c r="CB92" s="871"/>
      <c r="CC92" s="871"/>
      <c r="CD92" s="871"/>
      <c r="CE92" s="871"/>
      <c r="CF92" s="871"/>
      <c r="CG92" s="876"/>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70"/>
      <c r="DW92" s="871"/>
      <c r="DX92" s="871"/>
      <c r="DY92" s="871"/>
      <c r="DZ92" s="872"/>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0"/>
      <c r="BT93" s="871"/>
      <c r="BU93" s="871"/>
      <c r="BV93" s="871"/>
      <c r="BW93" s="871"/>
      <c r="BX93" s="871"/>
      <c r="BY93" s="871"/>
      <c r="BZ93" s="871"/>
      <c r="CA93" s="871"/>
      <c r="CB93" s="871"/>
      <c r="CC93" s="871"/>
      <c r="CD93" s="871"/>
      <c r="CE93" s="871"/>
      <c r="CF93" s="871"/>
      <c r="CG93" s="876"/>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70"/>
      <c r="DW93" s="871"/>
      <c r="DX93" s="871"/>
      <c r="DY93" s="871"/>
      <c r="DZ93" s="872"/>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0"/>
      <c r="BT94" s="871"/>
      <c r="BU94" s="871"/>
      <c r="BV94" s="871"/>
      <c r="BW94" s="871"/>
      <c r="BX94" s="871"/>
      <c r="BY94" s="871"/>
      <c r="BZ94" s="871"/>
      <c r="CA94" s="871"/>
      <c r="CB94" s="871"/>
      <c r="CC94" s="871"/>
      <c r="CD94" s="871"/>
      <c r="CE94" s="871"/>
      <c r="CF94" s="871"/>
      <c r="CG94" s="876"/>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70"/>
      <c r="DW94" s="871"/>
      <c r="DX94" s="871"/>
      <c r="DY94" s="871"/>
      <c r="DZ94" s="872"/>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0"/>
      <c r="BT95" s="871"/>
      <c r="BU95" s="871"/>
      <c r="BV95" s="871"/>
      <c r="BW95" s="871"/>
      <c r="BX95" s="871"/>
      <c r="BY95" s="871"/>
      <c r="BZ95" s="871"/>
      <c r="CA95" s="871"/>
      <c r="CB95" s="871"/>
      <c r="CC95" s="871"/>
      <c r="CD95" s="871"/>
      <c r="CE95" s="871"/>
      <c r="CF95" s="871"/>
      <c r="CG95" s="876"/>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70"/>
      <c r="DW95" s="871"/>
      <c r="DX95" s="871"/>
      <c r="DY95" s="871"/>
      <c r="DZ95" s="872"/>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0"/>
      <c r="BT96" s="871"/>
      <c r="BU96" s="871"/>
      <c r="BV96" s="871"/>
      <c r="BW96" s="871"/>
      <c r="BX96" s="871"/>
      <c r="BY96" s="871"/>
      <c r="BZ96" s="871"/>
      <c r="CA96" s="871"/>
      <c r="CB96" s="871"/>
      <c r="CC96" s="871"/>
      <c r="CD96" s="871"/>
      <c r="CE96" s="871"/>
      <c r="CF96" s="871"/>
      <c r="CG96" s="876"/>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70"/>
      <c r="DW96" s="871"/>
      <c r="DX96" s="871"/>
      <c r="DY96" s="871"/>
      <c r="DZ96" s="872"/>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0"/>
      <c r="BT97" s="871"/>
      <c r="BU97" s="871"/>
      <c r="BV97" s="871"/>
      <c r="BW97" s="871"/>
      <c r="BX97" s="871"/>
      <c r="BY97" s="871"/>
      <c r="BZ97" s="871"/>
      <c r="CA97" s="871"/>
      <c r="CB97" s="871"/>
      <c r="CC97" s="871"/>
      <c r="CD97" s="871"/>
      <c r="CE97" s="871"/>
      <c r="CF97" s="871"/>
      <c r="CG97" s="876"/>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70"/>
      <c r="DW97" s="871"/>
      <c r="DX97" s="871"/>
      <c r="DY97" s="871"/>
      <c r="DZ97" s="872"/>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0"/>
      <c r="BT98" s="871"/>
      <c r="BU98" s="871"/>
      <c r="BV98" s="871"/>
      <c r="BW98" s="871"/>
      <c r="BX98" s="871"/>
      <c r="BY98" s="871"/>
      <c r="BZ98" s="871"/>
      <c r="CA98" s="871"/>
      <c r="CB98" s="871"/>
      <c r="CC98" s="871"/>
      <c r="CD98" s="871"/>
      <c r="CE98" s="871"/>
      <c r="CF98" s="871"/>
      <c r="CG98" s="876"/>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70"/>
      <c r="DW98" s="871"/>
      <c r="DX98" s="871"/>
      <c r="DY98" s="871"/>
      <c r="DZ98" s="872"/>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0"/>
      <c r="BT99" s="871"/>
      <c r="BU99" s="871"/>
      <c r="BV99" s="871"/>
      <c r="BW99" s="871"/>
      <c r="BX99" s="871"/>
      <c r="BY99" s="871"/>
      <c r="BZ99" s="871"/>
      <c r="CA99" s="871"/>
      <c r="CB99" s="871"/>
      <c r="CC99" s="871"/>
      <c r="CD99" s="871"/>
      <c r="CE99" s="871"/>
      <c r="CF99" s="871"/>
      <c r="CG99" s="876"/>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70"/>
      <c r="DW99" s="871"/>
      <c r="DX99" s="871"/>
      <c r="DY99" s="871"/>
      <c r="DZ99" s="872"/>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0"/>
      <c r="BT100" s="871"/>
      <c r="BU100" s="871"/>
      <c r="BV100" s="871"/>
      <c r="BW100" s="871"/>
      <c r="BX100" s="871"/>
      <c r="BY100" s="871"/>
      <c r="BZ100" s="871"/>
      <c r="CA100" s="871"/>
      <c r="CB100" s="871"/>
      <c r="CC100" s="871"/>
      <c r="CD100" s="871"/>
      <c r="CE100" s="871"/>
      <c r="CF100" s="871"/>
      <c r="CG100" s="876"/>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70"/>
      <c r="DW100" s="871"/>
      <c r="DX100" s="871"/>
      <c r="DY100" s="871"/>
      <c r="DZ100" s="872"/>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0"/>
      <c r="BT101" s="871"/>
      <c r="BU101" s="871"/>
      <c r="BV101" s="871"/>
      <c r="BW101" s="871"/>
      <c r="BX101" s="871"/>
      <c r="BY101" s="871"/>
      <c r="BZ101" s="871"/>
      <c r="CA101" s="871"/>
      <c r="CB101" s="871"/>
      <c r="CC101" s="871"/>
      <c r="CD101" s="871"/>
      <c r="CE101" s="871"/>
      <c r="CF101" s="871"/>
      <c r="CG101" s="876"/>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70"/>
      <c r="DW101" s="871"/>
      <c r="DX101" s="871"/>
      <c r="DY101" s="871"/>
      <c r="DZ101" s="872"/>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802" t="s">
        <v>426</v>
      </c>
      <c r="BS102" s="803"/>
      <c r="BT102" s="803"/>
      <c r="BU102" s="803"/>
      <c r="BV102" s="803"/>
      <c r="BW102" s="803"/>
      <c r="BX102" s="803"/>
      <c r="BY102" s="803"/>
      <c r="BZ102" s="803"/>
      <c r="CA102" s="803"/>
      <c r="CB102" s="803"/>
      <c r="CC102" s="803"/>
      <c r="CD102" s="803"/>
      <c r="CE102" s="803"/>
      <c r="CF102" s="803"/>
      <c r="CG102" s="804"/>
      <c r="CH102" s="898"/>
      <c r="CI102" s="899"/>
      <c r="CJ102" s="899"/>
      <c r="CK102" s="899"/>
      <c r="CL102" s="900"/>
      <c r="CM102" s="898"/>
      <c r="CN102" s="899"/>
      <c r="CO102" s="899"/>
      <c r="CP102" s="899"/>
      <c r="CQ102" s="900"/>
      <c r="CR102" s="806">
        <f>IF(SUM(CR7:CV101)=0,"-",SUM(CR7:CV101))</f>
        <v>5</v>
      </c>
      <c r="CS102" s="806"/>
      <c r="CT102" s="806"/>
      <c r="CU102" s="806"/>
      <c r="CV102" s="806"/>
      <c r="CW102" s="901" t="str">
        <f t="shared" ref="CW102" si="4">IF(SUM(CW7:DA101)=0,"-",SUM(CW7:DA101))</f>
        <v>-</v>
      </c>
      <c r="CX102" s="856"/>
      <c r="CY102" s="856"/>
      <c r="CZ102" s="856"/>
      <c r="DA102" s="902"/>
      <c r="DB102" s="901" t="str">
        <f t="shared" ref="DB102" si="5">IF(SUM(DB7:DF101)=0,"-",SUM(DB7:DF101))</f>
        <v>-</v>
      </c>
      <c r="DC102" s="856"/>
      <c r="DD102" s="856"/>
      <c r="DE102" s="856"/>
      <c r="DF102" s="902"/>
      <c r="DG102" s="901" t="str">
        <f t="shared" ref="DG102" si="6">IF(SUM(DG7:DK101)=0,"-",SUM(DG7:DK101))</f>
        <v>-</v>
      </c>
      <c r="DH102" s="856"/>
      <c r="DI102" s="856"/>
      <c r="DJ102" s="856"/>
      <c r="DK102" s="902"/>
      <c r="DL102" s="901" t="str">
        <f t="shared" ref="DL102" si="7">IF(SUM(DL7:DP101)=0,"-",SUM(DL7:DP101))</f>
        <v>-</v>
      </c>
      <c r="DM102" s="856"/>
      <c r="DN102" s="856"/>
      <c r="DO102" s="856"/>
      <c r="DP102" s="902"/>
      <c r="DQ102" s="901" t="str">
        <f t="shared" ref="DQ102" si="8">IF(SUM(DQ7:DU101)=0,"-",SUM(DQ7:DU101))</f>
        <v>-</v>
      </c>
      <c r="DR102" s="856"/>
      <c r="DS102" s="856"/>
      <c r="DT102" s="856"/>
      <c r="DU102" s="902"/>
      <c r="DV102" s="802"/>
      <c r="DW102" s="803"/>
      <c r="DX102" s="803"/>
      <c r="DY102" s="803"/>
      <c r="DZ102" s="925"/>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6" t="s">
        <v>427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7" t="s">
        <v>428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8" t="s">
        <v>431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432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224" customFormat="1" ht="26.25" customHeight="1" x14ac:dyDescent="0.15">
      <c r="A109" s="923" t="s">
        <v>433</v>
      </c>
      <c r="B109" s="904"/>
      <c r="C109" s="904"/>
      <c r="D109" s="904"/>
      <c r="E109" s="904"/>
      <c r="F109" s="904"/>
      <c r="G109" s="904"/>
      <c r="H109" s="904"/>
      <c r="I109" s="904"/>
      <c r="J109" s="904"/>
      <c r="K109" s="904"/>
      <c r="L109" s="904"/>
      <c r="M109" s="904"/>
      <c r="N109" s="904"/>
      <c r="O109" s="904"/>
      <c r="P109" s="904"/>
      <c r="Q109" s="904"/>
      <c r="R109" s="904"/>
      <c r="S109" s="904"/>
      <c r="T109" s="904"/>
      <c r="U109" s="904"/>
      <c r="V109" s="904"/>
      <c r="W109" s="904"/>
      <c r="X109" s="904"/>
      <c r="Y109" s="904"/>
      <c r="Z109" s="905"/>
      <c r="AA109" s="903" t="s">
        <v>434</v>
      </c>
      <c r="AB109" s="904"/>
      <c r="AC109" s="904"/>
      <c r="AD109" s="904"/>
      <c r="AE109" s="905"/>
      <c r="AF109" s="903" t="s">
        <v>435</v>
      </c>
      <c r="AG109" s="904"/>
      <c r="AH109" s="904"/>
      <c r="AI109" s="904"/>
      <c r="AJ109" s="905"/>
      <c r="AK109" s="903" t="s">
        <v>309</v>
      </c>
      <c r="AL109" s="904"/>
      <c r="AM109" s="904"/>
      <c r="AN109" s="904"/>
      <c r="AO109" s="905"/>
      <c r="AP109" s="903" t="s">
        <v>436</v>
      </c>
      <c r="AQ109" s="904"/>
      <c r="AR109" s="904"/>
      <c r="AS109" s="904"/>
      <c r="AT109" s="906"/>
      <c r="AU109" s="923" t="s">
        <v>433</v>
      </c>
      <c r="AV109" s="904"/>
      <c r="AW109" s="904"/>
      <c r="AX109" s="904"/>
      <c r="AY109" s="904"/>
      <c r="AZ109" s="904"/>
      <c r="BA109" s="904"/>
      <c r="BB109" s="904"/>
      <c r="BC109" s="904"/>
      <c r="BD109" s="904"/>
      <c r="BE109" s="904"/>
      <c r="BF109" s="904"/>
      <c r="BG109" s="904"/>
      <c r="BH109" s="904"/>
      <c r="BI109" s="904"/>
      <c r="BJ109" s="904"/>
      <c r="BK109" s="904"/>
      <c r="BL109" s="904"/>
      <c r="BM109" s="904"/>
      <c r="BN109" s="904"/>
      <c r="BO109" s="904"/>
      <c r="BP109" s="905"/>
      <c r="BQ109" s="903" t="s">
        <v>434</v>
      </c>
      <c r="BR109" s="904"/>
      <c r="BS109" s="904"/>
      <c r="BT109" s="904"/>
      <c r="BU109" s="905"/>
      <c r="BV109" s="903" t="s">
        <v>435</v>
      </c>
      <c r="BW109" s="904"/>
      <c r="BX109" s="904"/>
      <c r="BY109" s="904"/>
      <c r="BZ109" s="905"/>
      <c r="CA109" s="903" t="s">
        <v>309</v>
      </c>
      <c r="CB109" s="904"/>
      <c r="CC109" s="904"/>
      <c r="CD109" s="904"/>
      <c r="CE109" s="905"/>
      <c r="CF109" s="924" t="s">
        <v>436</v>
      </c>
      <c r="CG109" s="924"/>
      <c r="CH109" s="924"/>
      <c r="CI109" s="924"/>
      <c r="CJ109" s="924"/>
      <c r="CK109" s="903" t="s">
        <v>437</v>
      </c>
      <c r="CL109" s="904"/>
      <c r="CM109" s="904"/>
      <c r="CN109" s="904"/>
      <c r="CO109" s="904"/>
      <c r="CP109" s="904"/>
      <c r="CQ109" s="904"/>
      <c r="CR109" s="904"/>
      <c r="CS109" s="904"/>
      <c r="CT109" s="904"/>
      <c r="CU109" s="904"/>
      <c r="CV109" s="904"/>
      <c r="CW109" s="904"/>
      <c r="CX109" s="904"/>
      <c r="CY109" s="904"/>
      <c r="CZ109" s="904"/>
      <c r="DA109" s="904"/>
      <c r="DB109" s="904"/>
      <c r="DC109" s="904"/>
      <c r="DD109" s="904"/>
      <c r="DE109" s="904"/>
      <c r="DF109" s="905"/>
      <c r="DG109" s="903" t="s">
        <v>434</v>
      </c>
      <c r="DH109" s="904"/>
      <c r="DI109" s="904"/>
      <c r="DJ109" s="904"/>
      <c r="DK109" s="905"/>
      <c r="DL109" s="903" t="s">
        <v>435</v>
      </c>
      <c r="DM109" s="904"/>
      <c r="DN109" s="904"/>
      <c r="DO109" s="904"/>
      <c r="DP109" s="905"/>
      <c r="DQ109" s="903" t="s">
        <v>309</v>
      </c>
      <c r="DR109" s="904"/>
      <c r="DS109" s="904"/>
      <c r="DT109" s="904"/>
      <c r="DU109" s="905"/>
      <c r="DV109" s="903" t="s">
        <v>436</v>
      </c>
      <c r="DW109" s="904"/>
      <c r="DX109" s="904"/>
      <c r="DY109" s="904"/>
      <c r="DZ109" s="906"/>
    </row>
    <row r="110" spans="1:131" s="224" customFormat="1" ht="26.25" customHeight="1" x14ac:dyDescent="0.15">
      <c r="A110" s="907" t="s">
        <v>438</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672485</v>
      </c>
      <c r="AB110" s="911"/>
      <c r="AC110" s="911"/>
      <c r="AD110" s="911"/>
      <c r="AE110" s="912"/>
      <c r="AF110" s="913">
        <v>700053</v>
      </c>
      <c r="AG110" s="911"/>
      <c r="AH110" s="911"/>
      <c r="AI110" s="911"/>
      <c r="AJ110" s="912"/>
      <c r="AK110" s="913">
        <v>712602</v>
      </c>
      <c r="AL110" s="911"/>
      <c r="AM110" s="911"/>
      <c r="AN110" s="911"/>
      <c r="AO110" s="912"/>
      <c r="AP110" s="914">
        <v>25.9</v>
      </c>
      <c r="AQ110" s="915"/>
      <c r="AR110" s="915"/>
      <c r="AS110" s="915"/>
      <c r="AT110" s="916"/>
      <c r="AU110" s="917" t="s">
        <v>75</v>
      </c>
      <c r="AV110" s="918"/>
      <c r="AW110" s="918"/>
      <c r="AX110" s="918"/>
      <c r="AY110" s="918"/>
      <c r="AZ110" s="940" t="s">
        <v>439</v>
      </c>
      <c r="BA110" s="908"/>
      <c r="BB110" s="908"/>
      <c r="BC110" s="908"/>
      <c r="BD110" s="908"/>
      <c r="BE110" s="908"/>
      <c r="BF110" s="908"/>
      <c r="BG110" s="908"/>
      <c r="BH110" s="908"/>
      <c r="BI110" s="908"/>
      <c r="BJ110" s="908"/>
      <c r="BK110" s="908"/>
      <c r="BL110" s="908"/>
      <c r="BM110" s="908"/>
      <c r="BN110" s="908"/>
      <c r="BO110" s="908"/>
      <c r="BP110" s="909"/>
      <c r="BQ110" s="941">
        <v>6049286</v>
      </c>
      <c r="BR110" s="942"/>
      <c r="BS110" s="942"/>
      <c r="BT110" s="942"/>
      <c r="BU110" s="942"/>
      <c r="BV110" s="942">
        <v>5920611</v>
      </c>
      <c r="BW110" s="942"/>
      <c r="BX110" s="942"/>
      <c r="BY110" s="942"/>
      <c r="BZ110" s="942"/>
      <c r="CA110" s="942">
        <v>5697192</v>
      </c>
      <c r="CB110" s="942"/>
      <c r="CC110" s="942"/>
      <c r="CD110" s="942"/>
      <c r="CE110" s="942"/>
      <c r="CF110" s="955">
        <v>207.4</v>
      </c>
      <c r="CG110" s="956"/>
      <c r="CH110" s="956"/>
      <c r="CI110" s="956"/>
      <c r="CJ110" s="956"/>
      <c r="CK110" s="957" t="s">
        <v>440</v>
      </c>
      <c r="CL110" s="958"/>
      <c r="CM110" s="940" t="s">
        <v>441</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41" t="s">
        <v>442</v>
      </c>
      <c r="DH110" s="942"/>
      <c r="DI110" s="942"/>
      <c r="DJ110" s="942"/>
      <c r="DK110" s="942"/>
      <c r="DL110" s="942" t="s">
        <v>442</v>
      </c>
      <c r="DM110" s="942"/>
      <c r="DN110" s="942"/>
      <c r="DO110" s="942"/>
      <c r="DP110" s="942"/>
      <c r="DQ110" s="942" t="s">
        <v>442</v>
      </c>
      <c r="DR110" s="942"/>
      <c r="DS110" s="942"/>
      <c r="DT110" s="942"/>
      <c r="DU110" s="942"/>
      <c r="DV110" s="943" t="s">
        <v>442</v>
      </c>
      <c r="DW110" s="943"/>
      <c r="DX110" s="943"/>
      <c r="DY110" s="943"/>
      <c r="DZ110" s="944"/>
    </row>
    <row r="111" spans="1:131" s="224" customFormat="1" ht="26.25" customHeight="1" x14ac:dyDescent="0.15">
      <c r="A111" s="945" t="s">
        <v>443</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48" t="s">
        <v>444</v>
      </c>
      <c r="AB111" s="949"/>
      <c r="AC111" s="949"/>
      <c r="AD111" s="949"/>
      <c r="AE111" s="950"/>
      <c r="AF111" s="951" t="s">
        <v>442</v>
      </c>
      <c r="AG111" s="949"/>
      <c r="AH111" s="949"/>
      <c r="AI111" s="949"/>
      <c r="AJ111" s="950"/>
      <c r="AK111" s="951" t="s">
        <v>442</v>
      </c>
      <c r="AL111" s="949"/>
      <c r="AM111" s="949"/>
      <c r="AN111" s="949"/>
      <c r="AO111" s="950"/>
      <c r="AP111" s="952" t="s">
        <v>442</v>
      </c>
      <c r="AQ111" s="953"/>
      <c r="AR111" s="953"/>
      <c r="AS111" s="953"/>
      <c r="AT111" s="954"/>
      <c r="AU111" s="919"/>
      <c r="AV111" s="920"/>
      <c r="AW111" s="920"/>
      <c r="AX111" s="920"/>
      <c r="AY111" s="920"/>
      <c r="AZ111" s="933" t="s">
        <v>445</v>
      </c>
      <c r="BA111" s="934"/>
      <c r="BB111" s="934"/>
      <c r="BC111" s="934"/>
      <c r="BD111" s="934"/>
      <c r="BE111" s="934"/>
      <c r="BF111" s="934"/>
      <c r="BG111" s="934"/>
      <c r="BH111" s="934"/>
      <c r="BI111" s="934"/>
      <c r="BJ111" s="934"/>
      <c r="BK111" s="934"/>
      <c r="BL111" s="934"/>
      <c r="BM111" s="934"/>
      <c r="BN111" s="934"/>
      <c r="BO111" s="934"/>
      <c r="BP111" s="935"/>
      <c r="BQ111" s="936" t="s">
        <v>442</v>
      </c>
      <c r="BR111" s="937"/>
      <c r="BS111" s="937"/>
      <c r="BT111" s="937"/>
      <c r="BU111" s="937"/>
      <c r="BV111" s="937" t="s">
        <v>446</v>
      </c>
      <c r="BW111" s="937"/>
      <c r="BX111" s="937"/>
      <c r="BY111" s="937"/>
      <c r="BZ111" s="937"/>
      <c r="CA111" s="937" t="s">
        <v>446</v>
      </c>
      <c r="CB111" s="937"/>
      <c r="CC111" s="937"/>
      <c r="CD111" s="937"/>
      <c r="CE111" s="937"/>
      <c r="CF111" s="931" t="s">
        <v>446</v>
      </c>
      <c r="CG111" s="932"/>
      <c r="CH111" s="932"/>
      <c r="CI111" s="932"/>
      <c r="CJ111" s="932"/>
      <c r="CK111" s="959"/>
      <c r="CL111" s="960"/>
      <c r="CM111" s="933" t="s">
        <v>447</v>
      </c>
      <c r="CN111" s="934"/>
      <c r="CO111" s="934"/>
      <c r="CP111" s="934"/>
      <c r="CQ111" s="934"/>
      <c r="CR111" s="934"/>
      <c r="CS111" s="934"/>
      <c r="CT111" s="934"/>
      <c r="CU111" s="934"/>
      <c r="CV111" s="934"/>
      <c r="CW111" s="934"/>
      <c r="CX111" s="934"/>
      <c r="CY111" s="934"/>
      <c r="CZ111" s="934"/>
      <c r="DA111" s="934"/>
      <c r="DB111" s="934"/>
      <c r="DC111" s="934"/>
      <c r="DD111" s="934"/>
      <c r="DE111" s="934"/>
      <c r="DF111" s="935"/>
      <c r="DG111" s="936" t="s">
        <v>446</v>
      </c>
      <c r="DH111" s="937"/>
      <c r="DI111" s="937"/>
      <c r="DJ111" s="937"/>
      <c r="DK111" s="937"/>
      <c r="DL111" s="937" t="s">
        <v>442</v>
      </c>
      <c r="DM111" s="937"/>
      <c r="DN111" s="937"/>
      <c r="DO111" s="937"/>
      <c r="DP111" s="937"/>
      <c r="DQ111" s="937" t="s">
        <v>446</v>
      </c>
      <c r="DR111" s="937"/>
      <c r="DS111" s="937"/>
      <c r="DT111" s="937"/>
      <c r="DU111" s="937"/>
      <c r="DV111" s="938" t="s">
        <v>446</v>
      </c>
      <c r="DW111" s="938"/>
      <c r="DX111" s="938"/>
      <c r="DY111" s="938"/>
      <c r="DZ111" s="939"/>
    </row>
    <row r="112" spans="1:131" s="224" customFormat="1" ht="26.25" customHeight="1" x14ac:dyDescent="0.15">
      <c r="A112" s="963" t="s">
        <v>448</v>
      </c>
      <c r="B112" s="964"/>
      <c r="C112" s="934" t="s">
        <v>449</v>
      </c>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5"/>
      <c r="AA112" s="969" t="s">
        <v>442</v>
      </c>
      <c r="AB112" s="970"/>
      <c r="AC112" s="970"/>
      <c r="AD112" s="970"/>
      <c r="AE112" s="971"/>
      <c r="AF112" s="972" t="s">
        <v>442</v>
      </c>
      <c r="AG112" s="970"/>
      <c r="AH112" s="970"/>
      <c r="AI112" s="970"/>
      <c r="AJ112" s="971"/>
      <c r="AK112" s="972" t="s">
        <v>444</v>
      </c>
      <c r="AL112" s="970"/>
      <c r="AM112" s="970"/>
      <c r="AN112" s="970"/>
      <c r="AO112" s="971"/>
      <c r="AP112" s="973" t="s">
        <v>446</v>
      </c>
      <c r="AQ112" s="974"/>
      <c r="AR112" s="974"/>
      <c r="AS112" s="974"/>
      <c r="AT112" s="975"/>
      <c r="AU112" s="919"/>
      <c r="AV112" s="920"/>
      <c r="AW112" s="920"/>
      <c r="AX112" s="920"/>
      <c r="AY112" s="920"/>
      <c r="AZ112" s="933" t="s">
        <v>450</v>
      </c>
      <c r="BA112" s="934"/>
      <c r="BB112" s="934"/>
      <c r="BC112" s="934"/>
      <c r="BD112" s="934"/>
      <c r="BE112" s="934"/>
      <c r="BF112" s="934"/>
      <c r="BG112" s="934"/>
      <c r="BH112" s="934"/>
      <c r="BI112" s="934"/>
      <c r="BJ112" s="934"/>
      <c r="BK112" s="934"/>
      <c r="BL112" s="934"/>
      <c r="BM112" s="934"/>
      <c r="BN112" s="934"/>
      <c r="BO112" s="934"/>
      <c r="BP112" s="935"/>
      <c r="BQ112" s="936">
        <v>756561</v>
      </c>
      <c r="BR112" s="937"/>
      <c r="BS112" s="937"/>
      <c r="BT112" s="937"/>
      <c r="BU112" s="937"/>
      <c r="BV112" s="937">
        <v>742556</v>
      </c>
      <c r="BW112" s="937"/>
      <c r="BX112" s="937"/>
      <c r="BY112" s="937"/>
      <c r="BZ112" s="937"/>
      <c r="CA112" s="937">
        <v>893622</v>
      </c>
      <c r="CB112" s="937"/>
      <c r="CC112" s="937"/>
      <c r="CD112" s="937"/>
      <c r="CE112" s="937"/>
      <c r="CF112" s="931">
        <v>32.5</v>
      </c>
      <c r="CG112" s="932"/>
      <c r="CH112" s="932"/>
      <c r="CI112" s="932"/>
      <c r="CJ112" s="932"/>
      <c r="CK112" s="959"/>
      <c r="CL112" s="960"/>
      <c r="CM112" s="933" t="s">
        <v>451</v>
      </c>
      <c r="CN112" s="934"/>
      <c r="CO112" s="934"/>
      <c r="CP112" s="934"/>
      <c r="CQ112" s="934"/>
      <c r="CR112" s="934"/>
      <c r="CS112" s="934"/>
      <c r="CT112" s="934"/>
      <c r="CU112" s="934"/>
      <c r="CV112" s="934"/>
      <c r="CW112" s="934"/>
      <c r="CX112" s="934"/>
      <c r="CY112" s="934"/>
      <c r="CZ112" s="934"/>
      <c r="DA112" s="934"/>
      <c r="DB112" s="934"/>
      <c r="DC112" s="934"/>
      <c r="DD112" s="934"/>
      <c r="DE112" s="934"/>
      <c r="DF112" s="935"/>
      <c r="DG112" s="936" t="s">
        <v>446</v>
      </c>
      <c r="DH112" s="937"/>
      <c r="DI112" s="937"/>
      <c r="DJ112" s="937"/>
      <c r="DK112" s="937"/>
      <c r="DL112" s="937" t="s">
        <v>442</v>
      </c>
      <c r="DM112" s="937"/>
      <c r="DN112" s="937"/>
      <c r="DO112" s="937"/>
      <c r="DP112" s="937"/>
      <c r="DQ112" s="937" t="s">
        <v>442</v>
      </c>
      <c r="DR112" s="937"/>
      <c r="DS112" s="937"/>
      <c r="DT112" s="937"/>
      <c r="DU112" s="937"/>
      <c r="DV112" s="938" t="s">
        <v>442</v>
      </c>
      <c r="DW112" s="938"/>
      <c r="DX112" s="938"/>
      <c r="DY112" s="938"/>
      <c r="DZ112" s="939"/>
    </row>
    <row r="113" spans="1:130" s="224" customFormat="1" ht="26.25" customHeight="1" x14ac:dyDescent="0.15">
      <c r="A113" s="965"/>
      <c r="B113" s="966"/>
      <c r="C113" s="934" t="s">
        <v>452</v>
      </c>
      <c r="D113" s="934"/>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5"/>
      <c r="AA113" s="948">
        <v>109286</v>
      </c>
      <c r="AB113" s="949"/>
      <c r="AC113" s="949"/>
      <c r="AD113" s="949"/>
      <c r="AE113" s="950"/>
      <c r="AF113" s="951">
        <v>93594</v>
      </c>
      <c r="AG113" s="949"/>
      <c r="AH113" s="949"/>
      <c r="AI113" s="949"/>
      <c r="AJ113" s="950"/>
      <c r="AK113" s="951">
        <v>111841</v>
      </c>
      <c r="AL113" s="949"/>
      <c r="AM113" s="949"/>
      <c r="AN113" s="949"/>
      <c r="AO113" s="950"/>
      <c r="AP113" s="952">
        <v>4.0999999999999996</v>
      </c>
      <c r="AQ113" s="953"/>
      <c r="AR113" s="953"/>
      <c r="AS113" s="953"/>
      <c r="AT113" s="954"/>
      <c r="AU113" s="919"/>
      <c r="AV113" s="920"/>
      <c r="AW113" s="920"/>
      <c r="AX113" s="920"/>
      <c r="AY113" s="920"/>
      <c r="AZ113" s="933" t="s">
        <v>453</v>
      </c>
      <c r="BA113" s="934"/>
      <c r="BB113" s="934"/>
      <c r="BC113" s="934"/>
      <c r="BD113" s="934"/>
      <c r="BE113" s="934"/>
      <c r="BF113" s="934"/>
      <c r="BG113" s="934"/>
      <c r="BH113" s="934"/>
      <c r="BI113" s="934"/>
      <c r="BJ113" s="934"/>
      <c r="BK113" s="934"/>
      <c r="BL113" s="934"/>
      <c r="BM113" s="934"/>
      <c r="BN113" s="934"/>
      <c r="BO113" s="934"/>
      <c r="BP113" s="935"/>
      <c r="BQ113" s="936" t="s">
        <v>446</v>
      </c>
      <c r="BR113" s="937"/>
      <c r="BS113" s="937"/>
      <c r="BT113" s="937"/>
      <c r="BU113" s="937"/>
      <c r="BV113" s="937" t="s">
        <v>442</v>
      </c>
      <c r="BW113" s="937"/>
      <c r="BX113" s="937"/>
      <c r="BY113" s="937"/>
      <c r="BZ113" s="937"/>
      <c r="CA113" s="937" t="s">
        <v>442</v>
      </c>
      <c r="CB113" s="937"/>
      <c r="CC113" s="937"/>
      <c r="CD113" s="937"/>
      <c r="CE113" s="937"/>
      <c r="CF113" s="931" t="s">
        <v>444</v>
      </c>
      <c r="CG113" s="932"/>
      <c r="CH113" s="932"/>
      <c r="CI113" s="932"/>
      <c r="CJ113" s="932"/>
      <c r="CK113" s="959"/>
      <c r="CL113" s="960"/>
      <c r="CM113" s="933" t="s">
        <v>454</v>
      </c>
      <c r="CN113" s="934"/>
      <c r="CO113" s="934"/>
      <c r="CP113" s="934"/>
      <c r="CQ113" s="934"/>
      <c r="CR113" s="934"/>
      <c r="CS113" s="934"/>
      <c r="CT113" s="934"/>
      <c r="CU113" s="934"/>
      <c r="CV113" s="934"/>
      <c r="CW113" s="934"/>
      <c r="CX113" s="934"/>
      <c r="CY113" s="934"/>
      <c r="CZ113" s="934"/>
      <c r="DA113" s="934"/>
      <c r="DB113" s="934"/>
      <c r="DC113" s="934"/>
      <c r="DD113" s="934"/>
      <c r="DE113" s="934"/>
      <c r="DF113" s="935"/>
      <c r="DG113" s="969" t="s">
        <v>442</v>
      </c>
      <c r="DH113" s="970"/>
      <c r="DI113" s="970"/>
      <c r="DJ113" s="970"/>
      <c r="DK113" s="971"/>
      <c r="DL113" s="972" t="s">
        <v>442</v>
      </c>
      <c r="DM113" s="970"/>
      <c r="DN113" s="970"/>
      <c r="DO113" s="970"/>
      <c r="DP113" s="971"/>
      <c r="DQ113" s="972" t="s">
        <v>444</v>
      </c>
      <c r="DR113" s="970"/>
      <c r="DS113" s="970"/>
      <c r="DT113" s="970"/>
      <c r="DU113" s="971"/>
      <c r="DV113" s="973" t="s">
        <v>442</v>
      </c>
      <c r="DW113" s="974"/>
      <c r="DX113" s="974"/>
      <c r="DY113" s="974"/>
      <c r="DZ113" s="975"/>
    </row>
    <row r="114" spans="1:130" s="224" customFormat="1" ht="26.25" customHeight="1" x14ac:dyDescent="0.15">
      <c r="A114" s="965"/>
      <c r="B114" s="966"/>
      <c r="C114" s="934" t="s">
        <v>455</v>
      </c>
      <c r="D114" s="934"/>
      <c r="E114" s="934"/>
      <c r="F114" s="934"/>
      <c r="G114" s="934"/>
      <c r="H114" s="934"/>
      <c r="I114" s="934"/>
      <c r="J114" s="934"/>
      <c r="K114" s="934"/>
      <c r="L114" s="934"/>
      <c r="M114" s="934"/>
      <c r="N114" s="934"/>
      <c r="O114" s="934"/>
      <c r="P114" s="934"/>
      <c r="Q114" s="934"/>
      <c r="R114" s="934"/>
      <c r="S114" s="934"/>
      <c r="T114" s="934"/>
      <c r="U114" s="934"/>
      <c r="V114" s="934"/>
      <c r="W114" s="934"/>
      <c r="X114" s="934"/>
      <c r="Y114" s="934"/>
      <c r="Z114" s="935"/>
      <c r="AA114" s="969" t="s">
        <v>446</v>
      </c>
      <c r="AB114" s="970"/>
      <c r="AC114" s="970"/>
      <c r="AD114" s="970"/>
      <c r="AE114" s="971"/>
      <c r="AF114" s="972" t="s">
        <v>446</v>
      </c>
      <c r="AG114" s="970"/>
      <c r="AH114" s="970"/>
      <c r="AI114" s="970"/>
      <c r="AJ114" s="971"/>
      <c r="AK114" s="972" t="s">
        <v>444</v>
      </c>
      <c r="AL114" s="970"/>
      <c r="AM114" s="970"/>
      <c r="AN114" s="970"/>
      <c r="AO114" s="971"/>
      <c r="AP114" s="973" t="s">
        <v>446</v>
      </c>
      <c r="AQ114" s="974"/>
      <c r="AR114" s="974"/>
      <c r="AS114" s="974"/>
      <c r="AT114" s="975"/>
      <c r="AU114" s="919"/>
      <c r="AV114" s="920"/>
      <c r="AW114" s="920"/>
      <c r="AX114" s="920"/>
      <c r="AY114" s="920"/>
      <c r="AZ114" s="933" t="s">
        <v>456</v>
      </c>
      <c r="BA114" s="934"/>
      <c r="BB114" s="934"/>
      <c r="BC114" s="934"/>
      <c r="BD114" s="934"/>
      <c r="BE114" s="934"/>
      <c r="BF114" s="934"/>
      <c r="BG114" s="934"/>
      <c r="BH114" s="934"/>
      <c r="BI114" s="934"/>
      <c r="BJ114" s="934"/>
      <c r="BK114" s="934"/>
      <c r="BL114" s="934"/>
      <c r="BM114" s="934"/>
      <c r="BN114" s="934"/>
      <c r="BO114" s="934"/>
      <c r="BP114" s="935"/>
      <c r="BQ114" s="936">
        <v>598331</v>
      </c>
      <c r="BR114" s="937"/>
      <c r="BS114" s="937"/>
      <c r="BT114" s="937"/>
      <c r="BU114" s="937"/>
      <c r="BV114" s="937">
        <v>574940</v>
      </c>
      <c r="BW114" s="937"/>
      <c r="BX114" s="937"/>
      <c r="BY114" s="937"/>
      <c r="BZ114" s="937"/>
      <c r="CA114" s="937">
        <v>563510</v>
      </c>
      <c r="CB114" s="937"/>
      <c r="CC114" s="937"/>
      <c r="CD114" s="937"/>
      <c r="CE114" s="937"/>
      <c r="CF114" s="931">
        <v>20.5</v>
      </c>
      <c r="CG114" s="932"/>
      <c r="CH114" s="932"/>
      <c r="CI114" s="932"/>
      <c r="CJ114" s="932"/>
      <c r="CK114" s="959"/>
      <c r="CL114" s="960"/>
      <c r="CM114" s="933" t="s">
        <v>457</v>
      </c>
      <c r="CN114" s="934"/>
      <c r="CO114" s="934"/>
      <c r="CP114" s="934"/>
      <c r="CQ114" s="934"/>
      <c r="CR114" s="934"/>
      <c r="CS114" s="934"/>
      <c r="CT114" s="934"/>
      <c r="CU114" s="934"/>
      <c r="CV114" s="934"/>
      <c r="CW114" s="934"/>
      <c r="CX114" s="934"/>
      <c r="CY114" s="934"/>
      <c r="CZ114" s="934"/>
      <c r="DA114" s="934"/>
      <c r="DB114" s="934"/>
      <c r="DC114" s="934"/>
      <c r="DD114" s="934"/>
      <c r="DE114" s="934"/>
      <c r="DF114" s="935"/>
      <c r="DG114" s="969" t="s">
        <v>442</v>
      </c>
      <c r="DH114" s="970"/>
      <c r="DI114" s="970"/>
      <c r="DJ114" s="970"/>
      <c r="DK114" s="971"/>
      <c r="DL114" s="972" t="s">
        <v>446</v>
      </c>
      <c r="DM114" s="970"/>
      <c r="DN114" s="970"/>
      <c r="DO114" s="970"/>
      <c r="DP114" s="971"/>
      <c r="DQ114" s="972" t="s">
        <v>442</v>
      </c>
      <c r="DR114" s="970"/>
      <c r="DS114" s="970"/>
      <c r="DT114" s="970"/>
      <c r="DU114" s="971"/>
      <c r="DV114" s="973" t="s">
        <v>442</v>
      </c>
      <c r="DW114" s="974"/>
      <c r="DX114" s="974"/>
      <c r="DY114" s="974"/>
      <c r="DZ114" s="975"/>
    </row>
    <row r="115" spans="1:130" s="224" customFormat="1" ht="26.25" customHeight="1" x14ac:dyDescent="0.15">
      <c r="A115" s="965"/>
      <c r="B115" s="966"/>
      <c r="C115" s="934" t="s">
        <v>458</v>
      </c>
      <c r="D115" s="934"/>
      <c r="E115" s="934"/>
      <c r="F115" s="934"/>
      <c r="G115" s="934"/>
      <c r="H115" s="934"/>
      <c r="I115" s="934"/>
      <c r="J115" s="934"/>
      <c r="K115" s="934"/>
      <c r="L115" s="934"/>
      <c r="M115" s="934"/>
      <c r="N115" s="934"/>
      <c r="O115" s="934"/>
      <c r="P115" s="934"/>
      <c r="Q115" s="934"/>
      <c r="R115" s="934"/>
      <c r="S115" s="934"/>
      <c r="T115" s="934"/>
      <c r="U115" s="934"/>
      <c r="V115" s="934"/>
      <c r="W115" s="934"/>
      <c r="X115" s="934"/>
      <c r="Y115" s="934"/>
      <c r="Z115" s="935"/>
      <c r="AA115" s="948">
        <v>1318</v>
      </c>
      <c r="AB115" s="949"/>
      <c r="AC115" s="949"/>
      <c r="AD115" s="949"/>
      <c r="AE115" s="950"/>
      <c r="AF115" s="951">
        <v>1015</v>
      </c>
      <c r="AG115" s="949"/>
      <c r="AH115" s="949"/>
      <c r="AI115" s="949"/>
      <c r="AJ115" s="950"/>
      <c r="AK115" s="951">
        <v>1195</v>
      </c>
      <c r="AL115" s="949"/>
      <c r="AM115" s="949"/>
      <c r="AN115" s="949"/>
      <c r="AO115" s="950"/>
      <c r="AP115" s="952">
        <v>0</v>
      </c>
      <c r="AQ115" s="953"/>
      <c r="AR115" s="953"/>
      <c r="AS115" s="953"/>
      <c r="AT115" s="954"/>
      <c r="AU115" s="919"/>
      <c r="AV115" s="920"/>
      <c r="AW115" s="920"/>
      <c r="AX115" s="920"/>
      <c r="AY115" s="920"/>
      <c r="AZ115" s="933" t="s">
        <v>459</v>
      </c>
      <c r="BA115" s="934"/>
      <c r="BB115" s="934"/>
      <c r="BC115" s="934"/>
      <c r="BD115" s="934"/>
      <c r="BE115" s="934"/>
      <c r="BF115" s="934"/>
      <c r="BG115" s="934"/>
      <c r="BH115" s="934"/>
      <c r="BI115" s="934"/>
      <c r="BJ115" s="934"/>
      <c r="BK115" s="934"/>
      <c r="BL115" s="934"/>
      <c r="BM115" s="934"/>
      <c r="BN115" s="934"/>
      <c r="BO115" s="934"/>
      <c r="BP115" s="935"/>
      <c r="BQ115" s="936" t="s">
        <v>446</v>
      </c>
      <c r="BR115" s="937"/>
      <c r="BS115" s="937"/>
      <c r="BT115" s="937"/>
      <c r="BU115" s="937"/>
      <c r="BV115" s="937" t="s">
        <v>446</v>
      </c>
      <c r="BW115" s="937"/>
      <c r="BX115" s="937"/>
      <c r="BY115" s="937"/>
      <c r="BZ115" s="937"/>
      <c r="CA115" s="937" t="s">
        <v>446</v>
      </c>
      <c r="CB115" s="937"/>
      <c r="CC115" s="937"/>
      <c r="CD115" s="937"/>
      <c r="CE115" s="937"/>
      <c r="CF115" s="931" t="s">
        <v>444</v>
      </c>
      <c r="CG115" s="932"/>
      <c r="CH115" s="932"/>
      <c r="CI115" s="932"/>
      <c r="CJ115" s="932"/>
      <c r="CK115" s="959"/>
      <c r="CL115" s="960"/>
      <c r="CM115" s="933" t="s">
        <v>460</v>
      </c>
      <c r="CN115" s="934"/>
      <c r="CO115" s="934"/>
      <c r="CP115" s="934"/>
      <c r="CQ115" s="934"/>
      <c r="CR115" s="934"/>
      <c r="CS115" s="934"/>
      <c r="CT115" s="934"/>
      <c r="CU115" s="934"/>
      <c r="CV115" s="934"/>
      <c r="CW115" s="934"/>
      <c r="CX115" s="934"/>
      <c r="CY115" s="934"/>
      <c r="CZ115" s="934"/>
      <c r="DA115" s="934"/>
      <c r="DB115" s="934"/>
      <c r="DC115" s="934"/>
      <c r="DD115" s="934"/>
      <c r="DE115" s="934"/>
      <c r="DF115" s="935"/>
      <c r="DG115" s="969" t="s">
        <v>446</v>
      </c>
      <c r="DH115" s="970"/>
      <c r="DI115" s="970"/>
      <c r="DJ115" s="970"/>
      <c r="DK115" s="971"/>
      <c r="DL115" s="972" t="s">
        <v>442</v>
      </c>
      <c r="DM115" s="970"/>
      <c r="DN115" s="970"/>
      <c r="DO115" s="970"/>
      <c r="DP115" s="971"/>
      <c r="DQ115" s="972" t="s">
        <v>442</v>
      </c>
      <c r="DR115" s="970"/>
      <c r="DS115" s="970"/>
      <c r="DT115" s="970"/>
      <c r="DU115" s="971"/>
      <c r="DV115" s="973" t="s">
        <v>442</v>
      </c>
      <c r="DW115" s="974"/>
      <c r="DX115" s="974"/>
      <c r="DY115" s="974"/>
      <c r="DZ115" s="975"/>
    </row>
    <row r="116" spans="1:130" s="224" customFormat="1" ht="26.25" customHeight="1" x14ac:dyDescent="0.15">
      <c r="A116" s="967"/>
      <c r="B116" s="968"/>
      <c r="C116" s="976" t="s">
        <v>461</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9">
        <v>78</v>
      </c>
      <c r="AB116" s="970"/>
      <c r="AC116" s="970"/>
      <c r="AD116" s="970"/>
      <c r="AE116" s="971"/>
      <c r="AF116" s="972">
        <v>82</v>
      </c>
      <c r="AG116" s="970"/>
      <c r="AH116" s="970"/>
      <c r="AI116" s="970"/>
      <c r="AJ116" s="971"/>
      <c r="AK116" s="972">
        <v>296</v>
      </c>
      <c r="AL116" s="970"/>
      <c r="AM116" s="970"/>
      <c r="AN116" s="970"/>
      <c r="AO116" s="971"/>
      <c r="AP116" s="973">
        <v>0</v>
      </c>
      <c r="AQ116" s="974"/>
      <c r="AR116" s="974"/>
      <c r="AS116" s="974"/>
      <c r="AT116" s="975"/>
      <c r="AU116" s="919"/>
      <c r="AV116" s="920"/>
      <c r="AW116" s="920"/>
      <c r="AX116" s="920"/>
      <c r="AY116" s="920"/>
      <c r="AZ116" s="978" t="s">
        <v>462</v>
      </c>
      <c r="BA116" s="979"/>
      <c r="BB116" s="979"/>
      <c r="BC116" s="979"/>
      <c r="BD116" s="979"/>
      <c r="BE116" s="979"/>
      <c r="BF116" s="979"/>
      <c r="BG116" s="979"/>
      <c r="BH116" s="979"/>
      <c r="BI116" s="979"/>
      <c r="BJ116" s="979"/>
      <c r="BK116" s="979"/>
      <c r="BL116" s="979"/>
      <c r="BM116" s="979"/>
      <c r="BN116" s="979"/>
      <c r="BO116" s="979"/>
      <c r="BP116" s="980"/>
      <c r="BQ116" s="936" t="s">
        <v>442</v>
      </c>
      <c r="BR116" s="937"/>
      <c r="BS116" s="937"/>
      <c r="BT116" s="937"/>
      <c r="BU116" s="937"/>
      <c r="BV116" s="937" t="s">
        <v>442</v>
      </c>
      <c r="BW116" s="937"/>
      <c r="BX116" s="937"/>
      <c r="BY116" s="937"/>
      <c r="BZ116" s="937"/>
      <c r="CA116" s="937" t="s">
        <v>442</v>
      </c>
      <c r="CB116" s="937"/>
      <c r="CC116" s="937"/>
      <c r="CD116" s="937"/>
      <c r="CE116" s="937"/>
      <c r="CF116" s="931" t="s">
        <v>442</v>
      </c>
      <c r="CG116" s="932"/>
      <c r="CH116" s="932"/>
      <c r="CI116" s="932"/>
      <c r="CJ116" s="932"/>
      <c r="CK116" s="959"/>
      <c r="CL116" s="960"/>
      <c r="CM116" s="933" t="s">
        <v>463</v>
      </c>
      <c r="CN116" s="934"/>
      <c r="CO116" s="934"/>
      <c r="CP116" s="934"/>
      <c r="CQ116" s="934"/>
      <c r="CR116" s="934"/>
      <c r="CS116" s="934"/>
      <c r="CT116" s="934"/>
      <c r="CU116" s="934"/>
      <c r="CV116" s="934"/>
      <c r="CW116" s="934"/>
      <c r="CX116" s="934"/>
      <c r="CY116" s="934"/>
      <c r="CZ116" s="934"/>
      <c r="DA116" s="934"/>
      <c r="DB116" s="934"/>
      <c r="DC116" s="934"/>
      <c r="DD116" s="934"/>
      <c r="DE116" s="934"/>
      <c r="DF116" s="935"/>
      <c r="DG116" s="969" t="s">
        <v>442</v>
      </c>
      <c r="DH116" s="970"/>
      <c r="DI116" s="970"/>
      <c r="DJ116" s="970"/>
      <c r="DK116" s="971"/>
      <c r="DL116" s="972" t="s">
        <v>446</v>
      </c>
      <c r="DM116" s="970"/>
      <c r="DN116" s="970"/>
      <c r="DO116" s="970"/>
      <c r="DP116" s="971"/>
      <c r="DQ116" s="972" t="s">
        <v>446</v>
      </c>
      <c r="DR116" s="970"/>
      <c r="DS116" s="970"/>
      <c r="DT116" s="970"/>
      <c r="DU116" s="971"/>
      <c r="DV116" s="973" t="s">
        <v>446</v>
      </c>
      <c r="DW116" s="974"/>
      <c r="DX116" s="974"/>
      <c r="DY116" s="974"/>
      <c r="DZ116" s="975"/>
    </row>
    <row r="117" spans="1:130" s="224" customFormat="1" ht="26.25" customHeight="1" x14ac:dyDescent="0.15">
      <c r="A117" s="923" t="s">
        <v>189</v>
      </c>
      <c r="B117" s="904"/>
      <c r="C117" s="904"/>
      <c r="D117" s="904"/>
      <c r="E117" s="904"/>
      <c r="F117" s="904"/>
      <c r="G117" s="904"/>
      <c r="H117" s="904"/>
      <c r="I117" s="904"/>
      <c r="J117" s="904"/>
      <c r="K117" s="904"/>
      <c r="L117" s="904"/>
      <c r="M117" s="904"/>
      <c r="N117" s="904"/>
      <c r="O117" s="904"/>
      <c r="P117" s="904"/>
      <c r="Q117" s="904"/>
      <c r="R117" s="904"/>
      <c r="S117" s="904"/>
      <c r="T117" s="904"/>
      <c r="U117" s="904"/>
      <c r="V117" s="904"/>
      <c r="W117" s="904"/>
      <c r="X117" s="904"/>
      <c r="Y117" s="988" t="s">
        <v>464</v>
      </c>
      <c r="Z117" s="905"/>
      <c r="AA117" s="989">
        <v>783167</v>
      </c>
      <c r="AB117" s="990"/>
      <c r="AC117" s="990"/>
      <c r="AD117" s="990"/>
      <c r="AE117" s="991"/>
      <c r="AF117" s="992">
        <v>794744</v>
      </c>
      <c r="AG117" s="990"/>
      <c r="AH117" s="990"/>
      <c r="AI117" s="990"/>
      <c r="AJ117" s="991"/>
      <c r="AK117" s="992">
        <v>825934</v>
      </c>
      <c r="AL117" s="990"/>
      <c r="AM117" s="990"/>
      <c r="AN117" s="990"/>
      <c r="AO117" s="991"/>
      <c r="AP117" s="993"/>
      <c r="AQ117" s="994"/>
      <c r="AR117" s="994"/>
      <c r="AS117" s="994"/>
      <c r="AT117" s="995"/>
      <c r="AU117" s="919"/>
      <c r="AV117" s="920"/>
      <c r="AW117" s="920"/>
      <c r="AX117" s="920"/>
      <c r="AY117" s="920"/>
      <c r="AZ117" s="985" t="s">
        <v>465</v>
      </c>
      <c r="BA117" s="986"/>
      <c r="BB117" s="986"/>
      <c r="BC117" s="986"/>
      <c r="BD117" s="986"/>
      <c r="BE117" s="986"/>
      <c r="BF117" s="986"/>
      <c r="BG117" s="986"/>
      <c r="BH117" s="986"/>
      <c r="BI117" s="986"/>
      <c r="BJ117" s="986"/>
      <c r="BK117" s="986"/>
      <c r="BL117" s="986"/>
      <c r="BM117" s="986"/>
      <c r="BN117" s="986"/>
      <c r="BO117" s="986"/>
      <c r="BP117" s="987"/>
      <c r="BQ117" s="936" t="s">
        <v>444</v>
      </c>
      <c r="BR117" s="937"/>
      <c r="BS117" s="937"/>
      <c r="BT117" s="937"/>
      <c r="BU117" s="937"/>
      <c r="BV117" s="937" t="s">
        <v>130</v>
      </c>
      <c r="BW117" s="937"/>
      <c r="BX117" s="937"/>
      <c r="BY117" s="937"/>
      <c r="BZ117" s="937"/>
      <c r="CA117" s="937" t="s">
        <v>444</v>
      </c>
      <c r="CB117" s="937"/>
      <c r="CC117" s="937"/>
      <c r="CD117" s="937"/>
      <c r="CE117" s="937"/>
      <c r="CF117" s="931" t="s">
        <v>466</v>
      </c>
      <c r="CG117" s="932"/>
      <c r="CH117" s="932"/>
      <c r="CI117" s="932"/>
      <c r="CJ117" s="932"/>
      <c r="CK117" s="959"/>
      <c r="CL117" s="960"/>
      <c r="CM117" s="933" t="s">
        <v>467</v>
      </c>
      <c r="CN117" s="934"/>
      <c r="CO117" s="934"/>
      <c r="CP117" s="934"/>
      <c r="CQ117" s="934"/>
      <c r="CR117" s="934"/>
      <c r="CS117" s="934"/>
      <c r="CT117" s="934"/>
      <c r="CU117" s="934"/>
      <c r="CV117" s="934"/>
      <c r="CW117" s="934"/>
      <c r="CX117" s="934"/>
      <c r="CY117" s="934"/>
      <c r="CZ117" s="934"/>
      <c r="DA117" s="934"/>
      <c r="DB117" s="934"/>
      <c r="DC117" s="934"/>
      <c r="DD117" s="934"/>
      <c r="DE117" s="934"/>
      <c r="DF117" s="935"/>
      <c r="DG117" s="969" t="s">
        <v>392</v>
      </c>
      <c r="DH117" s="970"/>
      <c r="DI117" s="970"/>
      <c r="DJ117" s="970"/>
      <c r="DK117" s="971"/>
      <c r="DL117" s="972" t="s">
        <v>444</v>
      </c>
      <c r="DM117" s="970"/>
      <c r="DN117" s="970"/>
      <c r="DO117" s="970"/>
      <c r="DP117" s="971"/>
      <c r="DQ117" s="972" t="s">
        <v>468</v>
      </c>
      <c r="DR117" s="970"/>
      <c r="DS117" s="970"/>
      <c r="DT117" s="970"/>
      <c r="DU117" s="971"/>
      <c r="DV117" s="973" t="s">
        <v>392</v>
      </c>
      <c r="DW117" s="974"/>
      <c r="DX117" s="974"/>
      <c r="DY117" s="974"/>
      <c r="DZ117" s="975"/>
    </row>
    <row r="118" spans="1:130" s="224" customFormat="1" ht="26.25" customHeight="1" x14ac:dyDescent="0.15">
      <c r="A118" s="923" t="s">
        <v>437</v>
      </c>
      <c r="B118" s="904"/>
      <c r="C118" s="904"/>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5"/>
      <c r="AA118" s="903" t="s">
        <v>434</v>
      </c>
      <c r="AB118" s="904"/>
      <c r="AC118" s="904"/>
      <c r="AD118" s="904"/>
      <c r="AE118" s="905"/>
      <c r="AF118" s="903" t="s">
        <v>435</v>
      </c>
      <c r="AG118" s="904"/>
      <c r="AH118" s="904"/>
      <c r="AI118" s="904"/>
      <c r="AJ118" s="905"/>
      <c r="AK118" s="903" t="s">
        <v>309</v>
      </c>
      <c r="AL118" s="904"/>
      <c r="AM118" s="904"/>
      <c r="AN118" s="904"/>
      <c r="AO118" s="905"/>
      <c r="AP118" s="981" t="s">
        <v>436</v>
      </c>
      <c r="AQ118" s="982"/>
      <c r="AR118" s="982"/>
      <c r="AS118" s="982"/>
      <c r="AT118" s="983"/>
      <c r="AU118" s="919"/>
      <c r="AV118" s="920"/>
      <c r="AW118" s="920"/>
      <c r="AX118" s="920"/>
      <c r="AY118" s="920"/>
      <c r="AZ118" s="984" t="s">
        <v>469</v>
      </c>
      <c r="BA118" s="976"/>
      <c r="BB118" s="976"/>
      <c r="BC118" s="976"/>
      <c r="BD118" s="976"/>
      <c r="BE118" s="976"/>
      <c r="BF118" s="976"/>
      <c r="BG118" s="976"/>
      <c r="BH118" s="976"/>
      <c r="BI118" s="976"/>
      <c r="BJ118" s="976"/>
      <c r="BK118" s="976"/>
      <c r="BL118" s="976"/>
      <c r="BM118" s="976"/>
      <c r="BN118" s="976"/>
      <c r="BO118" s="976"/>
      <c r="BP118" s="977"/>
      <c r="BQ118" s="1010" t="s">
        <v>444</v>
      </c>
      <c r="BR118" s="1011"/>
      <c r="BS118" s="1011"/>
      <c r="BT118" s="1011"/>
      <c r="BU118" s="1011"/>
      <c r="BV118" s="1011" t="s">
        <v>444</v>
      </c>
      <c r="BW118" s="1011"/>
      <c r="BX118" s="1011"/>
      <c r="BY118" s="1011"/>
      <c r="BZ118" s="1011"/>
      <c r="CA118" s="1011" t="s">
        <v>466</v>
      </c>
      <c r="CB118" s="1011"/>
      <c r="CC118" s="1011"/>
      <c r="CD118" s="1011"/>
      <c r="CE118" s="1011"/>
      <c r="CF118" s="931" t="s">
        <v>470</v>
      </c>
      <c r="CG118" s="932"/>
      <c r="CH118" s="932"/>
      <c r="CI118" s="932"/>
      <c r="CJ118" s="932"/>
      <c r="CK118" s="959"/>
      <c r="CL118" s="960"/>
      <c r="CM118" s="933" t="s">
        <v>471</v>
      </c>
      <c r="CN118" s="934"/>
      <c r="CO118" s="934"/>
      <c r="CP118" s="934"/>
      <c r="CQ118" s="934"/>
      <c r="CR118" s="934"/>
      <c r="CS118" s="934"/>
      <c r="CT118" s="934"/>
      <c r="CU118" s="934"/>
      <c r="CV118" s="934"/>
      <c r="CW118" s="934"/>
      <c r="CX118" s="934"/>
      <c r="CY118" s="934"/>
      <c r="CZ118" s="934"/>
      <c r="DA118" s="934"/>
      <c r="DB118" s="934"/>
      <c r="DC118" s="934"/>
      <c r="DD118" s="934"/>
      <c r="DE118" s="934"/>
      <c r="DF118" s="935"/>
      <c r="DG118" s="969" t="s">
        <v>444</v>
      </c>
      <c r="DH118" s="970"/>
      <c r="DI118" s="970"/>
      <c r="DJ118" s="970"/>
      <c r="DK118" s="971"/>
      <c r="DL118" s="972" t="s">
        <v>472</v>
      </c>
      <c r="DM118" s="970"/>
      <c r="DN118" s="970"/>
      <c r="DO118" s="970"/>
      <c r="DP118" s="971"/>
      <c r="DQ118" s="972" t="s">
        <v>468</v>
      </c>
      <c r="DR118" s="970"/>
      <c r="DS118" s="970"/>
      <c r="DT118" s="970"/>
      <c r="DU118" s="971"/>
      <c r="DV118" s="973" t="s">
        <v>444</v>
      </c>
      <c r="DW118" s="974"/>
      <c r="DX118" s="974"/>
      <c r="DY118" s="974"/>
      <c r="DZ118" s="975"/>
    </row>
    <row r="119" spans="1:130" s="224" customFormat="1" ht="26.25" customHeight="1" x14ac:dyDescent="0.15">
      <c r="A119" s="1067" t="s">
        <v>440</v>
      </c>
      <c r="B119" s="958"/>
      <c r="C119" s="940" t="s">
        <v>441</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10" t="s">
        <v>444</v>
      </c>
      <c r="AB119" s="911"/>
      <c r="AC119" s="911"/>
      <c r="AD119" s="911"/>
      <c r="AE119" s="912"/>
      <c r="AF119" s="913" t="s">
        <v>130</v>
      </c>
      <c r="AG119" s="911"/>
      <c r="AH119" s="911"/>
      <c r="AI119" s="911"/>
      <c r="AJ119" s="912"/>
      <c r="AK119" s="913" t="s">
        <v>130</v>
      </c>
      <c r="AL119" s="911"/>
      <c r="AM119" s="911"/>
      <c r="AN119" s="911"/>
      <c r="AO119" s="912"/>
      <c r="AP119" s="914" t="s">
        <v>466</v>
      </c>
      <c r="AQ119" s="915"/>
      <c r="AR119" s="915"/>
      <c r="AS119" s="915"/>
      <c r="AT119" s="916"/>
      <c r="AU119" s="921"/>
      <c r="AV119" s="922"/>
      <c r="AW119" s="922"/>
      <c r="AX119" s="922"/>
      <c r="AY119" s="922"/>
      <c r="AZ119" s="245" t="s">
        <v>189</v>
      </c>
      <c r="BA119" s="245"/>
      <c r="BB119" s="245"/>
      <c r="BC119" s="245"/>
      <c r="BD119" s="245"/>
      <c r="BE119" s="245"/>
      <c r="BF119" s="245"/>
      <c r="BG119" s="245"/>
      <c r="BH119" s="245"/>
      <c r="BI119" s="245"/>
      <c r="BJ119" s="245"/>
      <c r="BK119" s="245"/>
      <c r="BL119" s="245"/>
      <c r="BM119" s="245"/>
      <c r="BN119" s="245"/>
      <c r="BO119" s="988" t="s">
        <v>473</v>
      </c>
      <c r="BP119" s="1016"/>
      <c r="BQ119" s="1010">
        <v>7404178</v>
      </c>
      <c r="BR119" s="1011"/>
      <c r="BS119" s="1011"/>
      <c r="BT119" s="1011"/>
      <c r="BU119" s="1011"/>
      <c r="BV119" s="1011">
        <v>7238107</v>
      </c>
      <c r="BW119" s="1011"/>
      <c r="BX119" s="1011"/>
      <c r="BY119" s="1011"/>
      <c r="BZ119" s="1011"/>
      <c r="CA119" s="1011">
        <v>7154324</v>
      </c>
      <c r="CB119" s="1011"/>
      <c r="CC119" s="1011"/>
      <c r="CD119" s="1011"/>
      <c r="CE119" s="1011"/>
      <c r="CF119" s="1012"/>
      <c r="CG119" s="1013"/>
      <c r="CH119" s="1013"/>
      <c r="CI119" s="1013"/>
      <c r="CJ119" s="1014"/>
      <c r="CK119" s="961"/>
      <c r="CL119" s="962"/>
      <c r="CM119" s="984" t="s">
        <v>474</v>
      </c>
      <c r="CN119" s="976"/>
      <c r="CO119" s="976"/>
      <c r="CP119" s="976"/>
      <c r="CQ119" s="976"/>
      <c r="CR119" s="976"/>
      <c r="CS119" s="976"/>
      <c r="CT119" s="976"/>
      <c r="CU119" s="976"/>
      <c r="CV119" s="976"/>
      <c r="CW119" s="976"/>
      <c r="CX119" s="976"/>
      <c r="CY119" s="976"/>
      <c r="CZ119" s="976"/>
      <c r="DA119" s="976"/>
      <c r="DB119" s="976"/>
      <c r="DC119" s="976"/>
      <c r="DD119" s="976"/>
      <c r="DE119" s="976"/>
      <c r="DF119" s="977"/>
      <c r="DG119" s="1015" t="s">
        <v>466</v>
      </c>
      <c r="DH119" s="997"/>
      <c r="DI119" s="997"/>
      <c r="DJ119" s="997"/>
      <c r="DK119" s="998"/>
      <c r="DL119" s="996" t="s">
        <v>475</v>
      </c>
      <c r="DM119" s="997"/>
      <c r="DN119" s="997"/>
      <c r="DO119" s="997"/>
      <c r="DP119" s="998"/>
      <c r="DQ119" s="996" t="s">
        <v>466</v>
      </c>
      <c r="DR119" s="997"/>
      <c r="DS119" s="997"/>
      <c r="DT119" s="997"/>
      <c r="DU119" s="998"/>
      <c r="DV119" s="999" t="s">
        <v>468</v>
      </c>
      <c r="DW119" s="1000"/>
      <c r="DX119" s="1000"/>
      <c r="DY119" s="1000"/>
      <c r="DZ119" s="1001"/>
    </row>
    <row r="120" spans="1:130" s="224" customFormat="1" ht="26.25" customHeight="1" x14ac:dyDescent="0.15">
      <c r="A120" s="1068"/>
      <c r="B120" s="960"/>
      <c r="C120" s="933" t="s">
        <v>447</v>
      </c>
      <c r="D120" s="934"/>
      <c r="E120" s="934"/>
      <c r="F120" s="934"/>
      <c r="G120" s="934"/>
      <c r="H120" s="934"/>
      <c r="I120" s="934"/>
      <c r="J120" s="934"/>
      <c r="K120" s="934"/>
      <c r="L120" s="934"/>
      <c r="M120" s="934"/>
      <c r="N120" s="934"/>
      <c r="O120" s="934"/>
      <c r="P120" s="934"/>
      <c r="Q120" s="934"/>
      <c r="R120" s="934"/>
      <c r="S120" s="934"/>
      <c r="T120" s="934"/>
      <c r="U120" s="934"/>
      <c r="V120" s="934"/>
      <c r="W120" s="934"/>
      <c r="X120" s="934"/>
      <c r="Y120" s="934"/>
      <c r="Z120" s="935"/>
      <c r="AA120" s="969" t="s">
        <v>466</v>
      </c>
      <c r="AB120" s="970"/>
      <c r="AC120" s="970"/>
      <c r="AD120" s="970"/>
      <c r="AE120" s="971"/>
      <c r="AF120" s="972" t="s">
        <v>466</v>
      </c>
      <c r="AG120" s="970"/>
      <c r="AH120" s="970"/>
      <c r="AI120" s="970"/>
      <c r="AJ120" s="971"/>
      <c r="AK120" s="972" t="s">
        <v>466</v>
      </c>
      <c r="AL120" s="970"/>
      <c r="AM120" s="970"/>
      <c r="AN120" s="970"/>
      <c r="AO120" s="971"/>
      <c r="AP120" s="973" t="s">
        <v>476</v>
      </c>
      <c r="AQ120" s="974"/>
      <c r="AR120" s="974"/>
      <c r="AS120" s="974"/>
      <c r="AT120" s="975"/>
      <c r="AU120" s="1002" t="s">
        <v>477</v>
      </c>
      <c r="AV120" s="1003"/>
      <c r="AW120" s="1003"/>
      <c r="AX120" s="1003"/>
      <c r="AY120" s="1004"/>
      <c r="AZ120" s="940" t="s">
        <v>478</v>
      </c>
      <c r="BA120" s="908"/>
      <c r="BB120" s="908"/>
      <c r="BC120" s="908"/>
      <c r="BD120" s="908"/>
      <c r="BE120" s="908"/>
      <c r="BF120" s="908"/>
      <c r="BG120" s="908"/>
      <c r="BH120" s="908"/>
      <c r="BI120" s="908"/>
      <c r="BJ120" s="908"/>
      <c r="BK120" s="908"/>
      <c r="BL120" s="908"/>
      <c r="BM120" s="908"/>
      <c r="BN120" s="908"/>
      <c r="BO120" s="908"/>
      <c r="BP120" s="909"/>
      <c r="BQ120" s="941">
        <v>1190286</v>
      </c>
      <c r="BR120" s="942"/>
      <c r="BS120" s="942"/>
      <c r="BT120" s="942"/>
      <c r="BU120" s="942"/>
      <c r="BV120" s="942">
        <v>1540286</v>
      </c>
      <c r="BW120" s="942"/>
      <c r="BX120" s="942"/>
      <c r="BY120" s="942"/>
      <c r="BZ120" s="942"/>
      <c r="CA120" s="942">
        <v>1639526</v>
      </c>
      <c r="CB120" s="942"/>
      <c r="CC120" s="942"/>
      <c r="CD120" s="942"/>
      <c r="CE120" s="942"/>
      <c r="CF120" s="955">
        <v>59.7</v>
      </c>
      <c r="CG120" s="956"/>
      <c r="CH120" s="956"/>
      <c r="CI120" s="956"/>
      <c r="CJ120" s="956"/>
      <c r="CK120" s="1017" t="s">
        <v>479</v>
      </c>
      <c r="CL120" s="1018"/>
      <c r="CM120" s="1018"/>
      <c r="CN120" s="1018"/>
      <c r="CO120" s="1019"/>
      <c r="CP120" s="1025" t="s">
        <v>480</v>
      </c>
      <c r="CQ120" s="1026"/>
      <c r="CR120" s="1026"/>
      <c r="CS120" s="1026"/>
      <c r="CT120" s="1026"/>
      <c r="CU120" s="1026"/>
      <c r="CV120" s="1026"/>
      <c r="CW120" s="1026"/>
      <c r="CX120" s="1026"/>
      <c r="CY120" s="1026"/>
      <c r="CZ120" s="1026"/>
      <c r="DA120" s="1026"/>
      <c r="DB120" s="1026"/>
      <c r="DC120" s="1026"/>
      <c r="DD120" s="1026"/>
      <c r="DE120" s="1026"/>
      <c r="DF120" s="1027"/>
      <c r="DG120" s="941">
        <v>696231</v>
      </c>
      <c r="DH120" s="942"/>
      <c r="DI120" s="942"/>
      <c r="DJ120" s="942"/>
      <c r="DK120" s="942"/>
      <c r="DL120" s="942">
        <v>647476</v>
      </c>
      <c r="DM120" s="942"/>
      <c r="DN120" s="942"/>
      <c r="DO120" s="942"/>
      <c r="DP120" s="942"/>
      <c r="DQ120" s="942">
        <v>599181</v>
      </c>
      <c r="DR120" s="942"/>
      <c r="DS120" s="942"/>
      <c r="DT120" s="942"/>
      <c r="DU120" s="942"/>
      <c r="DV120" s="943">
        <v>21.8</v>
      </c>
      <c r="DW120" s="943"/>
      <c r="DX120" s="943"/>
      <c r="DY120" s="943"/>
      <c r="DZ120" s="944"/>
    </row>
    <row r="121" spans="1:130" s="224" customFormat="1" ht="26.25" customHeight="1" x14ac:dyDescent="0.15">
      <c r="A121" s="1068"/>
      <c r="B121" s="960"/>
      <c r="C121" s="985" t="s">
        <v>481</v>
      </c>
      <c r="D121" s="986"/>
      <c r="E121" s="986"/>
      <c r="F121" s="986"/>
      <c r="G121" s="986"/>
      <c r="H121" s="986"/>
      <c r="I121" s="986"/>
      <c r="J121" s="986"/>
      <c r="K121" s="986"/>
      <c r="L121" s="986"/>
      <c r="M121" s="986"/>
      <c r="N121" s="986"/>
      <c r="O121" s="986"/>
      <c r="P121" s="986"/>
      <c r="Q121" s="986"/>
      <c r="R121" s="986"/>
      <c r="S121" s="986"/>
      <c r="T121" s="986"/>
      <c r="U121" s="986"/>
      <c r="V121" s="986"/>
      <c r="W121" s="986"/>
      <c r="X121" s="986"/>
      <c r="Y121" s="986"/>
      <c r="Z121" s="987"/>
      <c r="AA121" s="969" t="s">
        <v>466</v>
      </c>
      <c r="AB121" s="970"/>
      <c r="AC121" s="970"/>
      <c r="AD121" s="970"/>
      <c r="AE121" s="971"/>
      <c r="AF121" s="972" t="s">
        <v>468</v>
      </c>
      <c r="AG121" s="970"/>
      <c r="AH121" s="970"/>
      <c r="AI121" s="970"/>
      <c r="AJ121" s="971"/>
      <c r="AK121" s="972" t="s">
        <v>468</v>
      </c>
      <c r="AL121" s="970"/>
      <c r="AM121" s="970"/>
      <c r="AN121" s="970"/>
      <c r="AO121" s="971"/>
      <c r="AP121" s="973" t="s">
        <v>130</v>
      </c>
      <c r="AQ121" s="974"/>
      <c r="AR121" s="974"/>
      <c r="AS121" s="974"/>
      <c r="AT121" s="975"/>
      <c r="AU121" s="1005"/>
      <c r="AV121" s="1006"/>
      <c r="AW121" s="1006"/>
      <c r="AX121" s="1006"/>
      <c r="AY121" s="1007"/>
      <c r="AZ121" s="933" t="s">
        <v>482</v>
      </c>
      <c r="BA121" s="934"/>
      <c r="BB121" s="934"/>
      <c r="BC121" s="934"/>
      <c r="BD121" s="934"/>
      <c r="BE121" s="934"/>
      <c r="BF121" s="934"/>
      <c r="BG121" s="934"/>
      <c r="BH121" s="934"/>
      <c r="BI121" s="934"/>
      <c r="BJ121" s="934"/>
      <c r="BK121" s="934"/>
      <c r="BL121" s="934"/>
      <c r="BM121" s="934"/>
      <c r="BN121" s="934"/>
      <c r="BO121" s="934"/>
      <c r="BP121" s="935"/>
      <c r="BQ121" s="936">
        <v>784303</v>
      </c>
      <c r="BR121" s="937"/>
      <c r="BS121" s="937"/>
      <c r="BT121" s="937"/>
      <c r="BU121" s="937"/>
      <c r="BV121" s="937">
        <v>835944</v>
      </c>
      <c r="BW121" s="937"/>
      <c r="BX121" s="937"/>
      <c r="BY121" s="937"/>
      <c r="BZ121" s="937"/>
      <c r="CA121" s="937">
        <v>834574</v>
      </c>
      <c r="CB121" s="937"/>
      <c r="CC121" s="937"/>
      <c r="CD121" s="937"/>
      <c r="CE121" s="937"/>
      <c r="CF121" s="931">
        <v>30.4</v>
      </c>
      <c r="CG121" s="932"/>
      <c r="CH121" s="932"/>
      <c r="CI121" s="932"/>
      <c r="CJ121" s="932"/>
      <c r="CK121" s="1020"/>
      <c r="CL121" s="1021"/>
      <c r="CM121" s="1021"/>
      <c r="CN121" s="1021"/>
      <c r="CO121" s="1022"/>
      <c r="CP121" s="1030" t="s">
        <v>483</v>
      </c>
      <c r="CQ121" s="1031"/>
      <c r="CR121" s="1031"/>
      <c r="CS121" s="1031"/>
      <c r="CT121" s="1031"/>
      <c r="CU121" s="1031"/>
      <c r="CV121" s="1031"/>
      <c r="CW121" s="1031"/>
      <c r="CX121" s="1031"/>
      <c r="CY121" s="1031"/>
      <c r="CZ121" s="1031"/>
      <c r="DA121" s="1031"/>
      <c r="DB121" s="1031"/>
      <c r="DC121" s="1031"/>
      <c r="DD121" s="1031"/>
      <c r="DE121" s="1031"/>
      <c r="DF121" s="1032"/>
      <c r="DG121" s="936">
        <v>20544</v>
      </c>
      <c r="DH121" s="937"/>
      <c r="DI121" s="937"/>
      <c r="DJ121" s="937"/>
      <c r="DK121" s="937"/>
      <c r="DL121" s="937">
        <v>61196</v>
      </c>
      <c r="DM121" s="937"/>
      <c r="DN121" s="937"/>
      <c r="DO121" s="937"/>
      <c r="DP121" s="937"/>
      <c r="DQ121" s="937">
        <v>266964</v>
      </c>
      <c r="DR121" s="937"/>
      <c r="DS121" s="937"/>
      <c r="DT121" s="937"/>
      <c r="DU121" s="937"/>
      <c r="DV121" s="938">
        <v>9.6999999999999993</v>
      </c>
      <c r="DW121" s="938"/>
      <c r="DX121" s="938"/>
      <c r="DY121" s="938"/>
      <c r="DZ121" s="939"/>
    </row>
    <row r="122" spans="1:130" s="224" customFormat="1" ht="26.25" customHeight="1" x14ac:dyDescent="0.15">
      <c r="A122" s="1068"/>
      <c r="B122" s="960"/>
      <c r="C122" s="933" t="s">
        <v>457</v>
      </c>
      <c r="D122" s="934"/>
      <c r="E122" s="934"/>
      <c r="F122" s="934"/>
      <c r="G122" s="934"/>
      <c r="H122" s="934"/>
      <c r="I122" s="934"/>
      <c r="J122" s="934"/>
      <c r="K122" s="934"/>
      <c r="L122" s="934"/>
      <c r="M122" s="934"/>
      <c r="N122" s="934"/>
      <c r="O122" s="934"/>
      <c r="P122" s="934"/>
      <c r="Q122" s="934"/>
      <c r="R122" s="934"/>
      <c r="S122" s="934"/>
      <c r="T122" s="934"/>
      <c r="U122" s="934"/>
      <c r="V122" s="934"/>
      <c r="W122" s="934"/>
      <c r="X122" s="934"/>
      <c r="Y122" s="934"/>
      <c r="Z122" s="935"/>
      <c r="AA122" s="969" t="s">
        <v>444</v>
      </c>
      <c r="AB122" s="970"/>
      <c r="AC122" s="970"/>
      <c r="AD122" s="970"/>
      <c r="AE122" s="971"/>
      <c r="AF122" s="972" t="s">
        <v>466</v>
      </c>
      <c r="AG122" s="970"/>
      <c r="AH122" s="970"/>
      <c r="AI122" s="970"/>
      <c r="AJ122" s="971"/>
      <c r="AK122" s="972" t="s">
        <v>444</v>
      </c>
      <c r="AL122" s="970"/>
      <c r="AM122" s="970"/>
      <c r="AN122" s="970"/>
      <c r="AO122" s="971"/>
      <c r="AP122" s="973" t="s">
        <v>444</v>
      </c>
      <c r="AQ122" s="974"/>
      <c r="AR122" s="974"/>
      <c r="AS122" s="974"/>
      <c r="AT122" s="975"/>
      <c r="AU122" s="1005"/>
      <c r="AV122" s="1006"/>
      <c r="AW122" s="1006"/>
      <c r="AX122" s="1006"/>
      <c r="AY122" s="1007"/>
      <c r="AZ122" s="984" t="s">
        <v>484</v>
      </c>
      <c r="BA122" s="976"/>
      <c r="BB122" s="976"/>
      <c r="BC122" s="976"/>
      <c r="BD122" s="976"/>
      <c r="BE122" s="976"/>
      <c r="BF122" s="976"/>
      <c r="BG122" s="976"/>
      <c r="BH122" s="976"/>
      <c r="BI122" s="976"/>
      <c r="BJ122" s="976"/>
      <c r="BK122" s="976"/>
      <c r="BL122" s="976"/>
      <c r="BM122" s="976"/>
      <c r="BN122" s="976"/>
      <c r="BO122" s="976"/>
      <c r="BP122" s="977"/>
      <c r="BQ122" s="1010">
        <v>4811172</v>
      </c>
      <c r="BR122" s="1011"/>
      <c r="BS122" s="1011"/>
      <c r="BT122" s="1011"/>
      <c r="BU122" s="1011"/>
      <c r="BV122" s="1011">
        <v>4607946</v>
      </c>
      <c r="BW122" s="1011"/>
      <c r="BX122" s="1011"/>
      <c r="BY122" s="1011"/>
      <c r="BZ122" s="1011"/>
      <c r="CA122" s="1011">
        <v>4415187</v>
      </c>
      <c r="CB122" s="1011"/>
      <c r="CC122" s="1011"/>
      <c r="CD122" s="1011"/>
      <c r="CE122" s="1011"/>
      <c r="CF122" s="1028">
        <v>160.69999999999999</v>
      </c>
      <c r="CG122" s="1029"/>
      <c r="CH122" s="1029"/>
      <c r="CI122" s="1029"/>
      <c r="CJ122" s="1029"/>
      <c r="CK122" s="1020"/>
      <c r="CL122" s="1021"/>
      <c r="CM122" s="1021"/>
      <c r="CN122" s="1021"/>
      <c r="CO122" s="1022"/>
      <c r="CP122" s="1030" t="s">
        <v>485</v>
      </c>
      <c r="CQ122" s="1031"/>
      <c r="CR122" s="1031"/>
      <c r="CS122" s="1031"/>
      <c r="CT122" s="1031"/>
      <c r="CU122" s="1031"/>
      <c r="CV122" s="1031"/>
      <c r="CW122" s="1031"/>
      <c r="CX122" s="1031"/>
      <c r="CY122" s="1031"/>
      <c r="CZ122" s="1031"/>
      <c r="DA122" s="1031"/>
      <c r="DB122" s="1031"/>
      <c r="DC122" s="1031"/>
      <c r="DD122" s="1031"/>
      <c r="DE122" s="1031"/>
      <c r="DF122" s="1032"/>
      <c r="DG122" s="936">
        <v>28356</v>
      </c>
      <c r="DH122" s="937"/>
      <c r="DI122" s="937"/>
      <c r="DJ122" s="937"/>
      <c r="DK122" s="937"/>
      <c r="DL122" s="937">
        <v>25943</v>
      </c>
      <c r="DM122" s="937"/>
      <c r="DN122" s="937"/>
      <c r="DO122" s="937"/>
      <c r="DP122" s="937"/>
      <c r="DQ122" s="937">
        <v>21225</v>
      </c>
      <c r="DR122" s="937"/>
      <c r="DS122" s="937"/>
      <c r="DT122" s="937"/>
      <c r="DU122" s="937"/>
      <c r="DV122" s="938">
        <v>0.8</v>
      </c>
      <c r="DW122" s="938"/>
      <c r="DX122" s="938"/>
      <c r="DY122" s="938"/>
      <c r="DZ122" s="939"/>
    </row>
    <row r="123" spans="1:130" s="224" customFormat="1" ht="26.25" customHeight="1" x14ac:dyDescent="0.15">
      <c r="A123" s="1068"/>
      <c r="B123" s="960"/>
      <c r="C123" s="933" t="s">
        <v>463</v>
      </c>
      <c r="D123" s="934"/>
      <c r="E123" s="934"/>
      <c r="F123" s="934"/>
      <c r="G123" s="934"/>
      <c r="H123" s="934"/>
      <c r="I123" s="934"/>
      <c r="J123" s="934"/>
      <c r="K123" s="934"/>
      <c r="L123" s="934"/>
      <c r="M123" s="934"/>
      <c r="N123" s="934"/>
      <c r="O123" s="934"/>
      <c r="P123" s="934"/>
      <c r="Q123" s="934"/>
      <c r="R123" s="934"/>
      <c r="S123" s="934"/>
      <c r="T123" s="934"/>
      <c r="U123" s="934"/>
      <c r="V123" s="934"/>
      <c r="W123" s="934"/>
      <c r="X123" s="934"/>
      <c r="Y123" s="934"/>
      <c r="Z123" s="935"/>
      <c r="AA123" s="969" t="s">
        <v>475</v>
      </c>
      <c r="AB123" s="970"/>
      <c r="AC123" s="970"/>
      <c r="AD123" s="970"/>
      <c r="AE123" s="971"/>
      <c r="AF123" s="972" t="s">
        <v>466</v>
      </c>
      <c r="AG123" s="970"/>
      <c r="AH123" s="970"/>
      <c r="AI123" s="970"/>
      <c r="AJ123" s="971"/>
      <c r="AK123" s="972" t="s">
        <v>466</v>
      </c>
      <c r="AL123" s="970"/>
      <c r="AM123" s="970"/>
      <c r="AN123" s="970"/>
      <c r="AO123" s="971"/>
      <c r="AP123" s="973" t="s">
        <v>466</v>
      </c>
      <c r="AQ123" s="974"/>
      <c r="AR123" s="974"/>
      <c r="AS123" s="974"/>
      <c r="AT123" s="975"/>
      <c r="AU123" s="1008"/>
      <c r="AV123" s="1009"/>
      <c r="AW123" s="1009"/>
      <c r="AX123" s="1009"/>
      <c r="AY123" s="1009"/>
      <c r="AZ123" s="245" t="s">
        <v>189</v>
      </c>
      <c r="BA123" s="245"/>
      <c r="BB123" s="245"/>
      <c r="BC123" s="245"/>
      <c r="BD123" s="245"/>
      <c r="BE123" s="245"/>
      <c r="BF123" s="245"/>
      <c r="BG123" s="245"/>
      <c r="BH123" s="245"/>
      <c r="BI123" s="245"/>
      <c r="BJ123" s="245"/>
      <c r="BK123" s="245"/>
      <c r="BL123" s="245"/>
      <c r="BM123" s="245"/>
      <c r="BN123" s="245"/>
      <c r="BO123" s="988" t="s">
        <v>486</v>
      </c>
      <c r="BP123" s="1016"/>
      <c r="BQ123" s="1074">
        <v>6785761</v>
      </c>
      <c r="BR123" s="1075"/>
      <c r="BS123" s="1075"/>
      <c r="BT123" s="1075"/>
      <c r="BU123" s="1075"/>
      <c r="BV123" s="1075">
        <v>6984176</v>
      </c>
      <c r="BW123" s="1075"/>
      <c r="BX123" s="1075"/>
      <c r="BY123" s="1075"/>
      <c r="BZ123" s="1075"/>
      <c r="CA123" s="1075">
        <v>6889287</v>
      </c>
      <c r="CB123" s="1075"/>
      <c r="CC123" s="1075"/>
      <c r="CD123" s="1075"/>
      <c r="CE123" s="1075"/>
      <c r="CF123" s="1012"/>
      <c r="CG123" s="1013"/>
      <c r="CH123" s="1013"/>
      <c r="CI123" s="1013"/>
      <c r="CJ123" s="1014"/>
      <c r="CK123" s="1020"/>
      <c r="CL123" s="1021"/>
      <c r="CM123" s="1021"/>
      <c r="CN123" s="1021"/>
      <c r="CO123" s="1022"/>
      <c r="CP123" s="1030" t="s">
        <v>487</v>
      </c>
      <c r="CQ123" s="1031"/>
      <c r="CR123" s="1031"/>
      <c r="CS123" s="1031"/>
      <c r="CT123" s="1031"/>
      <c r="CU123" s="1031"/>
      <c r="CV123" s="1031"/>
      <c r="CW123" s="1031"/>
      <c r="CX123" s="1031"/>
      <c r="CY123" s="1031"/>
      <c r="CZ123" s="1031"/>
      <c r="DA123" s="1031"/>
      <c r="DB123" s="1031"/>
      <c r="DC123" s="1031"/>
      <c r="DD123" s="1031"/>
      <c r="DE123" s="1031"/>
      <c r="DF123" s="1032"/>
      <c r="DG123" s="969">
        <v>11430</v>
      </c>
      <c r="DH123" s="970"/>
      <c r="DI123" s="970"/>
      <c r="DJ123" s="970"/>
      <c r="DK123" s="971"/>
      <c r="DL123" s="972">
        <v>7941</v>
      </c>
      <c r="DM123" s="970"/>
      <c r="DN123" s="970"/>
      <c r="DO123" s="970"/>
      <c r="DP123" s="971"/>
      <c r="DQ123" s="972">
        <v>6252</v>
      </c>
      <c r="DR123" s="970"/>
      <c r="DS123" s="970"/>
      <c r="DT123" s="970"/>
      <c r="DU123" s="971"/>
      <c r="DV123" s="973">
        <v>0.2</v>
      </c>
      <c r="DW123" s="974"/>
      <c r="DX123" s="974"/>
      <c r="DY123" s="974"/>
      <c r="DZ123" s="975"/>
    </row>
    <row r="124" spans="1:130" s="224" customFormat="1" ht="26.25" customHeight="1" thickBot="1" x14ac:dyDescent="0.2">
      <c r="A124" s="1068"/>
      <c r="B124" s="960"/>
      <c r="C124" s="933" t="s">
        <v>467</v>
      </c>
      <c r="D124" s="934"/>
      <c r="E124" s="934"/>
      <c r="F124" s="934"/>
      <c r="G124" s="934"/>
      <c r="H124" s="934"/>
      <c r="I124" s="934"/>
      <c r="J124" s="934"/>
      <c r="K124" s="934"/>
      <c r="L124" s="934"/>
      <c r="M124" s="934"/>
      <c r="N124" s="934"/>
      <c r="O124" s="934"/>
      <c r="P124" s="934"/>
      <c r="Q124" s="934"/>
      <c r="R124" s="934"/>
      <c r="S124" s="934"/>
      <c r="T124" s="934"/>
      <c r="U124" s="934"/>
      <c r="V124" s="934"/>
      <c r="W124" s="934"/>
      <c r="X124" s="934"/>
      <c r="Y124" s="934"/>
      <c r="Z124" s="935"/>
      <c r="AA124" s="969" t="s">
        <v>466</v>
      </c>
      <c r="AB124" s="970"/>
      <c r="AC124" s="970"/>
      <c r="AD124" s="970"/>
      <c r="AE124" s="971"/>
      <c r="AF124" s="972" t="s">
        <v>475</v>
      </c>
      <c r="AG124" s="970"/>
      <c r="AH124" s="970"/>
      <c r="AI124" s="970"/>
      <c r="AJ124" s="971"/>
      <c r="AK124" s="972" t="s">
        <v>444</v>
      </c>
      <c r="AL124" s="970"/>
      <c r="AM124" s="970"/>
      <c r="AN124" s="970"/>
      <c r="AO124" s="971"/>
      <c r="AP124" s="973" t="s">
        <v>444</v>
      </c>
      <c r="AQ124" s="974"/>
      <c r="AR124" s="974"/>
      <c r="AS124" s="974"/>
      <c r="AT124" s="975"/>
      <c r="AU124" s="1070" t="s">
        <v>488</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v>24</v>
      </c>
      <c r="BR124" s="1038"/>
      <c r="BS124" s="1038"/>
      <c r="BT124" s="1038"/>
      <c r="BU124" s="1038"/>
      <c r="BV124" s="1038">
        <v>9</v>
      </c>
      <c r="BW124" s="1038"/>
      <c r="BX124" s="1038"/>
      <c r="BY124" s="1038"/>
      <c r="BZ124" s="1038"/>
      <c r="CA124" s="1038">
        <v>9.6</v>
      </c>
      <c r="CB124" s="1038"/>
      <c r="CC124" s="1038"/>
      <c r="CD124" s="1038"/>
      <c r="CE124" s="1038"/>
      <c r="CF124" s="1039"/>
      <c r="CG124" s="1040"/>
      <c r="CH124" s="1040"/>
      <c r="CI124" s="1040"/>
      <c r="CJ124" s="1041"/>
      <c r="CK124" s="1023"/>
      <c r="CL124" s="1023"/>
      <c r="CM124" s="1023"/>
      <c r="CN124" s="1023"/>
      <c r="CO124" s="1024"/>
      <c r="CP124" s="1030" t="s">
        <v>489</v>
      </c>
      <c r="CQ124" s="1031"/>
      <c r="CR124" s="1031"/>
      <c r="CS124" s="1031"/>
      <c r="CT124" s="1031"/>
      <c r="CU124" s="1031"/>
      <c r="CV124" s="1031"/>
      <c r="CW124" s="1031"/>
      <c r="CX124" s="1031"/>
      <c r="CY124" s="1031"/>
      <c r="CZ124" s="1031"/>
      <c r="DA124" s="1031"/>
      <c r="DB124" s="1031"/>
      <c r="DC124" s="1031"/>
      <c r="DD124" s="1031"/>
      <c r="DE124" s="1031"/>
      <c r="DF124" s="1032"/>
      <c r="DG124" s="1015" t="s">
        <v>472</v>
      </c>
      <c r="DH124" s="997"/>
      <c r="DI124" s="997"/>
      <c r="DJ124" s="997"/>
      <c r="DK124" s="998"/>
      <c r="DL124" s="996" t="s">
        <v>444</v>
      </c>
      <c r="DM124" s="997"/>
      <c r="DN124" s="997"/>
      <c r="DO124" s="997"/>
      <c r="DP124" s="998"/>
      <c r="DQ124" s="996" t="s">
        <v>444</v>
      </c>
      <c r="DR124" s="997"/>
      <c r="DS124" s="997"/>
      <c r="DT124" s="997"/>
      <c r="DU124" s="998"/>
      <c r="DV124" s="999" t="s">
        <v>444</v>
      </c>
      <c r="DW124" s="1000"/>
      <c r="DX124" s="1000"/>
      <c r="DY124" s="1000"/>
      <c r="DZ124" s="1001"/>
    </row>
    <row r="125" spans="1:130" s="224" customFormat="1" ht="26.25" customHeight="1" x14ac:dyDescent="0.15">
      <c r="A125" s="1068"/>
      <c r="B125" s="960"/>
      <c r="C125" s="933" t="s">
        <v>471</v>
      </c>
      <c r="D125" s="934"/>
      <c r="E125" s="934"/>
      <c r="F125" s="934"/>
      <c r="G125" s="934"/>
      <c r="H125" s="934"/>
      <c r="I125" s="934"/>
      <c r="J125" s="934"/>
      <c r="K125" s="934"/>
      <c r="L125" s="934"/>
      <c r="M125" s="934"/>
      <c r="N125" s="934"/>
      <c r="O125" s="934"/>
      <c r="P125" s="934"/>
      <c r="Q125" s="934"/>
      <c r="R125" s="934"/>
      <c r="S125" s="934"/>
      <c r="T125" s="934"/>
      <c r="U125" s="934"/>
      <c r="V125" s="934"/>
      <c r="W125" s="934"/>
      <c r="X125" s="934"/>
      <c r="Y125" s="934"/>
      <c r="Z125" s="935"/>
      <c r="AA125" s="969" t="s">
        <v>444</v>
      </c>
      <c r="AB125" s="970"/>
      <c r="AC125" s="970"/>
      <c r="AD125" s="970"/>
      <c r="AE125" s="971"/>
      <c r="AF125" s="972" t="s">
        <v>466</v>
      </c>
      <c r="AG125" s="970"/>
      <c r="AH125" s="970"/>
      <c r="AI125" s="970"/>
      <c r="AJ125" s="971"/>
      <c r="AK125" s="972" t="s">
        <v>444</v>
      </c>
      <c r="AL125" s="970"/>
      <c r="AM125" s="970"/>
      <c r="AN125" s="970"/>
      <c r="AO125" s="971"/>
      <c r="AP125" s="973" t="s">
        <v>475</v>
      </c>
      <c r="AQ125" s="974"/>
      <c r="AR125" s="974"/>
      <c r="AS125" s="974"/>
      <c r="AT125" s="975"/>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3" t="s">
        <v>490</v>
      </c>
      <c r="CL125" s="1018"/>
      <c r="CM125" s="1018"/>
      <c r="CN125" s="1018"/>
      <c r="CO125" s="1019"/>
      <c r="CP125" s="940" t="s">
        <v>491</v>
      </c>
      <c r="CQ125" s="908"/>
      <c r="CR125" s="908"/>
      <c r="CS125" s="908"/>
      <c r="CT125" s="908"/>
      <c r="CU125" s="908"/>
      <c r="CV125" s="908"/>
      <c r="CW125" s="908"/>
      <c r="CX125" s="908"/>
      <c r="CY125" s="908"/>
      <c r="CZ125" s="908"/>
      <c r="DA125" s="908"/>
      <c r="DB125" s="908"/>
      <c r="DC125" s="908"/>
      <c r="DD125" s="908"/>
      <c r="DE125" s="908"/>
      <c r="DF125" s="909"/>
      <c r="DG125" s="941" t="s">
        <v>444</v>
      </c>
      <c r="DH125" s="942"/>
      <c r="DI125" s="942"/>
      <c r="DJ125" s="942"/>
      <c r="DK125" s="942"/>
      <c r="DL125" s="942" t="s">
        <v>466</v>
      </c>
      <c r="DM125" s="942"/>
      <c r="DN125" s="942"/>
      <c r="DO125" s="942"/>
      <c r="DP125" s="942"/>
      <c r="DQ125" s="942" t="s">
        <v>475</v>
      </c>
      <c r="DR125" s="942"/>
      <c r="DS125" s="942"/>
      <c r="DT125" s="942"/>
      <c r="DU125" s="942"/>
      <c r="DV125" s="943" t="s">
        <v>475</v>
      </c>
      <c r="DW125" s="943"/>
      <c r="DX125" s="943"/>
      <c r="DY125" s="943"/>
      <c r="DZ125" s="944"/>
    </row>
    <row r="126" spans="1:130" s="224" customFormat="1" ht="26.25" customHeight="1" thickBot="1" x14ac:dyDescent="0.2">
      <c r="A126" s="1068"/>
      <c r="B126" s="960"/>
      <c r="C126" s="933" t="s">
        <v>474</v>
      </c>
      <c r="D126" s="934"/>
      <c r="E126" s="934"/>
      <c r="F126" s="934"/>
      <c r="G126" s="934"/>
      <c r="H126" s="934"/>
      <c r="I126" s="934"/>
      <c r="J126" s="934"/>
      <c r="K126" s="934"/>
      <c r="L126" s="934"/>
      <c r="M126" s="934"/>
      <c r="N126" s="934"/>
      <c r="O126" s="934"/>
      <c r="P126" s="934"/>
      <c r="Q126" s="934"/>
      <c r="R126" s="934"/>
      <c r="S126" s="934"/>
      <c r="T126" s="934"/>
      <c r="U126" s="934"/>
      <c r="V126" s="934"/>
      <c r="W126" s="934"/>
      <c r="X126" s="934"/>
      <c r="Y126" s="934"/>
      <c r="Z126" s="935"/>
      <c r="AA126" s="969" t="s">
        <v>444</v>
      </c>
      <c r="AB126" s="970"/>
      <c r="AC126" s="970"/>
      <c r="AD126" s="970"/>
      <c r="AE126" s="971"/>
      <c r="AF126" s="972" t="s">
        <v>475</v>
      </c>
      <c r="AG126" s="970"/>
      <c r="AH126" s="970"/>
      <c r="AI126" s="970"/>
      <c r="AJ126" s="971"/>
      <c r="AK126" s="972" t="s">
        <v>444</v>
      </c>
      <c r="AL126" s="970"/>
      <c r="AM126" s="970"/>
      <c r="AN126" s="970"/>
      <c r="AO126" s="971"/>
      <c r="AP126" s="973" t="s">
        <v>444</v>
      </c>
      <c r="AQ126" s="974"/>
      <c r="AR126" s="974"/>
      <c r="AS126" s="974"/>
      <c r="AT126" s="97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4"/>
      <c r="CL126" s="1021"/>
      <c r="CM126" s="1021"/>
      <c r="CN126" s="1021"/>
      <c r="CO126" s="1022"/>
      <c r="CP126" s="933" t="s">
        <v>492</v>
      </c>
      <c r="CQ126" s="934"/>
      <c r="CR126" s="934"/>
      <c r="CS126" s="934"/>
      <c r="CT126" s="934"/>
      <c r="CU126" s="934"/>
      <c r="CV126" s="934"/>
      <c r="CW126" s="934"/>
      <c r="CX126" s="934"/>
      <c r="CY126" s="934"/>
      <c r="CZ126" s="934"/>
      <c r="DA126" s="934"/>
      <c r="DB126" s="934"/>
      <c r="DC126" s="934"/>
      <c r="DD126" s="934"/>
      <c r="DE126" s="934"/>
      <c r="DF126" s="935"/>
      <c r="DG126" s="936" t="s">
        <v>444</v>
      </c>
      <c r="DH126" s="937"/>
      <c r="DI126" s="937"/>
      <c r="DJ126" s="937"/>
      <c r="DK126" s="937"/>
      <c r="DL126" s="937" t="s">
        <v>444</v>
      </c>
      <c r="DM126" s="937"/>
      <c r="DN126" s="937"/>
      <c r="DO126" s="937"/>
      <c r="DP126" s="937"/>
      <c r="DQ126" s="937" t="s">
        <v>444</v>
      </c>
      <c r="DR126" s="937"/>
      <c r="DS126" s="937"/>
      <c r="DT126" s="937"/>
      <c r="DU126" s="937"/>
      <c r="DV126" s="938" t="s">
        <v>475</v>
      </c>
      <c r="DW126" s="938"/>
      <c r="DX126" s="938"/>
      <c r="DY126" s="938"/>
      <c r="DZ126" s="939"/>
    </row>
    <row r="127" spans="1:130" s="224" customFormat="1" ht="26.25" customHeight="1" x14ac:dyDescent="0.15">
      <c r="A127" s="1069"/>
      <c r="B127" s="962"/>
      <c r="C127" s="984" t="s">
        <v>493</v>
      </c>
      <c r="D127" s="976"/>
      <c r="E127" s="976"/>
      <c r="F127" s="976"/>
      <c r="G127" s="976"/>
      <c r="H127" s="976"/>
      <c r="I127" s="976"/>
      <c r="J127" s="976"/>
      <c r="K127" s="976"/>
      <c r="L127" s="976"/>
      <c r="M127" s="976"/>
      <c r="N127" s="976"/>
      <c r="O127" s="976"/>
      <c r="P127" s="976"/>
      <c r="Q127" s="976"/>
      <c r="R127" s="976"/>
      <c r="S127" s="976"/>
      <c r="T127" s="976"/>
      <c r="U127" s="976"/>
      <c r="V127" s="976"/>
      <c r="W127" s="976"/>
      <c r="X127" s="976"/>
      <c r="Y127" s="976"/>
      <c r="Z127" s="977"/>
      <c r="AA127" s="969">
        <v>1318</v>
      </c>
      <c r="AB127" s="970"/>
      <c r="AC127" s="970"/>
      <c r="AD127" s="970"/>
      <c r="AE127" s="971"/>
      <c r="AF127" s="972">
        <v>1015</v>
      </c>
      <c r="AG127" s="970"/>
      <c r="AH127" s="970"/>
      <c r="AI127" s="970"/>
      <c r="AJ127" s="971"/>
      <c r="AK127" s="972">
        <v>1195</v>
      </c>
      <c r="AL127" s="970"/>
      <c r="AM127" s="970"/>
      <c r="AN127" s="970"/>
      <c r="AO127" s="971"/>
      <c r="AP127" s="973">
        <v>0</v>
      </c>
      <c r="AQ127" s="974"/>
      <c r="AR127" s="974"/>
      <c r="AS127" s="974"/>
      <c r="AT127" s="975"/>
      <c r="AU127" s="226"/>
      <c r="AV127" s="226"/>
      <c r="AW127" s="226"/>
      <c r="AX127" s="1042" t="s">
        <v>494</v>
      </c>
      <c r="AY127" s="1043"/>
      <c r="AZ127" s="1043"/>
      <c r="BA127" s="1043"/>
      <c r="BB127" s="1043"/>
      <c r="BC127" s="1043"/>
      <c r="BD127" s="1043"/>
      <c r="BE127" s="1044"/>
      <c r="BF127" s="1045" t="s">
        <v>495</v>
      </c>
      <c r="BG127" s="1043"/>
      <c r="BH127" s="1043"/>
      <c r="BI127" s="1043"/>
      <c r="BJ127" s="1043"/>
      <c r="BK127" s="1043"/>
      <c r="BL127" s="1044"/>
      <c r="BM127" s="1045" t="s">
        <v>496</v>
      </c>
      <c r="BN127" s="1043"/>
      <c r="BO127" s="1043"/>
      <c r="BP127" s="1043"/>
      <c r="BQ127" s="1043"/>
      <c r="BR127" s="1043"/>
      <c r="BS127" s="1044"/>
      <c r="BT127" s="1045" t="s">
        <v>497</v>
      </c>
      <c r="BU127" s="1043"/>
      <c r="BV127" s="1043"/>
      <c r="BW127" s="1043"/>
      <c r="BX127" s="1043"/>
      <c r="BY127" s="1043"/>
      <c r="BZ127" s="1066"/>
      <c r="CA127" s="226"/>
      <c r="CB127" s="226"/>
      <c r="CC127" s="226"/>
      <c r="CD127" s="249"/>
      <c r="CE127" s="249"/>
      <c r="CF127" s="249"/>
      <c r="CG127" s="226"/>
      <c r="CH127" s="226"/>
      <c r="CI127" s="226"/>
      <c r="CJ127" s="248"/>
      <c r="CK127" s="1034"/>
      <c r="CL127" s="1021"/>
      <c r="CM127" s="1021"/>
      <c r="CN127" s="1021"/>
      <c r="CO127" s="1022"/>
      <c r="CP127" s="933" t="s">
        <v>498</v>
      </c>
      <c r="CQ127" s="934"/>
      <c r="CR127" s="934"/>
      <c r="CS127" s="934"/>
      <c r="CT127" s="934"/>
      <c r="CU127" s="934"/>
      <c r="CV127" s="934"/>
      <c r="CW127" s="934"/>
      <c r="CX127" s="934"/>
      <c r="CY127" s="934"/>
      <c r="CZ127" s="934"/>
      <c r="DA127" s="934"/>
      <c r="DB127" s="934"/>
      <c r="DC127" s="934"/>
      <c r="DD127" s="934"/>
      <c r="DE127" s="934"/>
      <c r="DF127" s="935"/>
      <c r="DG127" s="936" t="s">
        <v>444</v>
      </c>
      <c r="DH127" s="937"/>
      <c r="DI127" s="937"/>
      <c r="DJ127" s="937"/>
      <c r="DK127" s="937"/>
      <c r="DL127" s="937" t="s">
        <v>444</v>
      </c>
      <c r="DM127" s="937"/>
      <c r="DN127" s="937"/>
      <c r="DO127" s="937"/>
      <c r="DP127" s="937"/>
      <c r="DQ127" s="937" t="s">
        <v>475</v>
      </c>
      <c r="DR127" s="937"/>
      <c r="DS127" s="937"/>
      <c r="DT127" s="937"/>
      <c r="DU127" s="937"/>
      <c r="DV127" s="938" t="s">
        <v>475</v>
      </c>
      <c r="DW127" s="938"/>
      <c r="DX127" s="938"/>
      <c r="DY127" s="938"/>
      <c r="DZ127" s="939"/>
    </row>
    <row r="128" spans="1:130" s="224" customFormat="1" ht="26.25" customHeight="1" thickBot="1" x14ac:dyDescent="0.2">
      <c r="A128" s="1052" t="s">
        <v>499</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500</v>
      </c>
      <c r="X128" s="1054"/>
      <c r="Y128" s="1054"/>
      <c r="Z128" s="1055"/>
      <c r="AA128" s="1056">
        <v>72973</v>
      </c>
      <c r="AB128" s="1057"/>
      <c r="AC128" s="1057"/>
      <c r="AD128" s="1057"/>
      <c r="AE128" s="1058"/>
      <c r="AF128" s="1059">
        <v>69396</v>
      </c>
      <c r="AG128" s="1057"/>
      <c r="AH128" s="1057"/>
      <c r="AI128" s="1057"/>
      <c r="AJ128" s="1058"/>
      <c r="AK128" s="1059">
        <v>71633</v>
      </c>
      <c r="AL128" s="1057"/>
      <c r="AM128" s="1057"/>
      <c r="AN128" s="1057"/>
      <c r="AO128" s="1058"/>
      <c r="AP128" s="1060"/>
      <c r="AQ128" s="1061"/>
      <c r="AR128" s="1061"/>
      <c r="AS128" s="1061"/>
      <c r="AT128" s="1062"/>
      <c r="AU128" s="226"/>
      <c r="AV128" s="226"/>
      <c r="AW128" s="226"/>
      <c r="AX128" s="907" t="s">
        <v>501</v>
      </c>
      <c r="AY128" s="908"/>
      <c r="AZ128" s="908"/>
      <c r="BA128" s="908"/>
      <c r="BB128" s="908"/>
      <c r="BC128" s="908"/>
      <c r="BD128" s="908"/>
      <c r="BE128" s="909"/>
      <c r="BF128" s="1063" t="s">
        <v>444</v>
      </c>
      <c r="BG128" s="1064"/>
      <c r="BH128" s="1064"/>
      <c r="BI128" s="1064"/>
      <c r="BJ128" s="1064"/>
      <c r="BK128" s="1064"/>
      <c r="BL128" s="1065"/>
      <c r="BM128" s="1063">
        <v>15</v>
      </c>
      <c r="BN128" s="1064"/>
      <c r="BO128" s="1064"/>
      <c r="BP128" s="1064"/>
      <c r="BQ128" s="1064"/>
      <c r="BR128" s="1064"/>
      <c r="BS128" s="1065"/>
      <c r="BT128" s="1063">
        <v>20</v>
      </c>
      <c r="BU128" s="1064"/>
      <c r="BV128" s="1064"/>
      <c r="BW128" s="1064"/>
      <c r="BX128" s="1064"/>
      <c r="BY128" s="1064"/>
      <c r="BZ128" s="1087"/>
      <c r="CA128" s="249"/>
      <c r="CB128" s="249"/>
      <c r="CC128" s="249"/>
      <c r="CD128" s="249"/>
      <c r="CE128" s="249"/>
      <c r="CF128" s="249"/>
      <c r="CG128" s="226"/>
      <c r="CH128" s="226"/>
      <c r="CI128" s="226"/>
      <c r="CJ128" s="248"/>
      <c r="CK128" s="1035"/>
      <c r="CL128" s="1036"/>
      <c r="CM128" s="1036"/>
      <c r="CN128" s="1036"/>
      <c r="CO128" s="1037"/>
      <c r="CP128" s="1046" t="s">
        <v>502</v>
      </c>
      <c r="CQ128" s="739"/>
      <c r="CR128" s="739"/>
      <c r="CS128" s="739"/>
      <c r="CT128" s="739"/>
      <c r="CU128" s="739"/>
      <c r="CV128" s="739"/>
      <c r="CW128" s="739"/>
      <c r="CX128" s="739"/>
      <c r="CY128" s="739"/>
      <c r="CZ128" s="739"/>
      <c r="DA128" s="739"/>
      <c r="DB128" s="739"/>
      <c r="DC128" s="739"/>
      <c r="DD128" s="739"/>
      <c r="DE128" s="739"/>
      <c r="DF128" s="1047"/>
      <c r="DG128" s="1048" t="s">
        <v>466</v>
      </c>
      <c r="DH128" s="1049"/>
      <c r="DI128" s="1049"/>
      <c r="DJ128" s="1049"/>
      <c r="DK128" s="1049"/>
      <c r="DL128" s="1049" t="s">
        <v>475</v>
      </c>
      <c r="DM128" s="1049"/>
      <c r="DN128" s="1049"/>
      <c r="DO128" s="1049"/>
      <c r="DP128" s="1049"/>
      <c r="DQ128" s="1049" t="s">
        <v>475</v>
      </c>
      <c r="DR128" s="1049"/>
      <c r="DS128" s="1049"/>
      <c r="DT128" s="1049"/>
      <c r="DU128" s="1049"/>
      <c r="DV128" s="1050" t="s">
        <v>475</v>
      </c>
      <c r="DW128" s="1050"/>
      <c r="DX128" s="1050"/>
      <c r="DY128" s="1050"/>
      <c r="DZ128" s="1051"/>
    </row>
    <row r="129" spans="1:131" s="224" customFormat="1" ht="26.25" customHeight="1" x14ac:dyDescent="0.15">
      <c r="A129" s="945" t="s">
        <v>109</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81" t="s">
        <v>503</v>
      </c>
      <c r="X129" s="1082"/>
      <c r="Y129" s="1082"/>
      <c r="Z129" s="1083"/>
      <c r="AA129" s="969">
        <v>3120533</v>
      </c>
      <c r="AB129" s="970"/>
      <c r="AC129" s="970"/>
      <c r="AD129" s="970"/>
      <c r="AE129" s="971"/>
      <c r="AF129" s="972">
        <v>3368210</v>
      </c>
      <c r="AG129" s="970"/>
      <c r="AH129" s="970"/>
      <c r="AI129" s="970"/>
      <c r="AJ129" s="971"/>
      <c r="AK129" s="972">
        <v>3302524</v>
      </c>
      <c r="AL129" s="970"/>
      <c r="AM129" s="970"/>
      <c r="AN129" s="970"/>
      <c r="AO129" s="971"/>
      <c r="AP129" s="1084"/>
      <c r="AQ129" s="1085"/>
      <c r="AR129" s="1085"/>
      <c r="AS129" s="1085"/>
      <c r="AT129" s="1086"/>
      <c r="AU129" s="227"/>
      <c r="AV129" s="227"/>
      <c r="AW129" s="227"/>
      <c r="AX129" s="1076" t="s">
        <v>504</v>
      </c>
      <c r="AY129" s="934"/>
      <c r="AZ129" s="934"/>
      <c r="BA129" s="934"/>
      <c r="BB129" s="934"/>
      <c r="BC129" s="934"/>
      <c r="BD129" s="934"/>
      <c r="BE129" s="935"/>
      <c r="BF129" s="1077" t="s">
        <v>466</v>
      </c>
      <c r="BG129" s="1078"/>
      <c r="BH129" s="1078"/>
      <c r="BI129" s="1078"/>
      <c r="BJ129" s="1078"/>
      <c r="BK129" s="1078"/>
      <c r="BL129" s="1079"/>
      <c r="BM129" s="1077">
        <v>20</v>
      </c>
      <c r="BN129" s="1078"/>
      <c r="BO129" s="1078"/>
      <c r="BP129" s="1078"/>
      <c r="BQ129" s="1078"/>
      <c r="BR129" s="1078"/>
      <c r="BS129" s="1079"/>
      <c r="BT129" s="1077">
        <v>30</v>
      </c>
      <c r="BU129" s="1078"/>
      <c r="BV129" s="1078"/>
      <c r="BW129" s="1078"/>
      <c r="BX129" s="1078"/>
      <c r="BY129" s="1078"/>
      <c r="BZ129" s="108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5" t="s">
        <v>505</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81" t="s">
        <v>506</v>
      </c>
      <c r="X130" s="1082"/>
      <c r="Y130" s="1082"/>
      <c r="Z130" s="1083"/>
      <c r="AA130" s="969">
        <v>546219</v>
      </c>
      <c r="AB130" s="970"/>
      <c r="AC130" s="970"/>
      <c r="AD130" s="970"/>
      <c r="AE130" s="971"/>
      <c r="AF130" s="972">
        <v>552415</v>
      </c>
      <c r="AG130" s="970"/>
      <c r="AH130" s="970"/>
      <c r="AI130" s="970"/>
      <c r="AJ130" s="971"/>
      <c r="AK130" s="972">
        <v>555443</v>
      </c>
      <c r="AL130" s="970"/>
      <c r="AM130" s="970"/>
      <c r="AN130" s="970"/>
      <c r="AO130" s="971"/>
      <c r="AP130" s="1084"/>
      <c r="AQ130" s="1085"/>
      <c r="AR130" s="1085"/>
      <c r="AS130" s="1085"/>
      <c r="AT130" s="1086"/>
      <c r="AU130" s="227"/>
      <c r="AV130" s="227"/>
      <c r="AW130" s="227"/>
      <c r="AX130" s="1076" t="s">
        <v>507</v>
      </c>
      <c r="AY130" s="934"/>
      <c r="AZ130" s="934"/>
      <c r="BA130" s="934"/>
      <c r="BB130" s="934"/>
      <c r="BC130" s="934"/>
      <c r="BD130" s="934"/>
      <c r="BE130" s="935"/>
      <c r="BF130" s="1112">
        <v>6.5</v>
      </c>
      <c r="BG130" s="1113"/>
      <c r="BH130" s="1113"/>
      <c r="BI130" s="1113"/>
      <c r="BJ130" s="1113"/>
      <c r="BK130" s="1113"/>
      <c r="BL130" s="1114"/>
      <c r="BM130" s="1112">
        <v>25</v>
      </c>
      <c r="BN130" s="1113"/>
      <c r="BO130" s="1113"/>
      <c r="BP130" s="1113"/>
      <c r="BQ130" s="1113"/>
      <c r="BR130" s="1113"/>
      <c r="BS130" s="1114"/>
      <c r="BT130" s="1112">
        <v>35</v>
      </c>
      <c r="BU130" s="1113"/>
      <c r="BV130" s="1113"/>
      <c r="BW130" s="1113"/>
      <c r="BX130" s="1113"/>
      <c r="BY130" s="1113"/>
      <c r="BZ130" s="111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508</v>
      </c>
      <c r="X131" s="1119"/>
      <c r="Y131" s="1119"/>
      <c r="Z131" s="1120"/>
      <c r="AA131" s="1015">
        <v>2574314</v>
      </c>
      <c r="AB131" s="997"/>
      <c r="AC131" s="997"/>
      <c r="AD131" s="997"/>
      <c r="AE131" s="998"/>
      <c r="AF131" s="996">
        <v>2815795</v>
      </c>
      <c r="AG131" s="997"/>
      <c r="AH131" s="997"/>
      <c r="AI131" s="997"/>
      <c r="AJ131" s="998"/>
      <c r="AK131" s="996">
        <v>2747081</v>
      </c>
      <c r="AL131" s="997"/>
      <c r="AM131" s="997"/>
      <c r="AN131" s="997"/>
      <c r="AO131" s="998"/>
      <c r="AP131" s="1121"/>
      <c r="AQ131" s="1122"/>
      <c r="AR131" s="1122"/>
      <c r="AS131" s="1122"/>
      <c r="AT131" s="1123"/>
      <c r="AU131" s="227"/>
      <c r="AV131" s="227"/>
      <c r="AW131" s="227"/>
      <c r="AX131" s="1094" t="s">
        <v>509</v>
      </c>
      <c r="AY131" s="739"/>
      <c r="AZ131" s="739"/>
      <c r="BA131" s="739"/>
      <c r="BB131" s="739"/>
      <c r="BC131" s="739"/>
      <c r="BD131" s="739"/>
      <c r="BE131" s="1047"/>
      <c r="BF131" s="1095">
        <v>9.6</v>
      </c>
      <c r="BG131" s="1096"/>
      <c r="BH131" s="1096"/>
      <c r="BI131" s="1096"/>
      <c r="BJ131" s="1096"/>
      <c r="BK131" s="1096"/>
      <c r="BL131" s="1097"/>
      <c r="BM131" s="1095">
        <v>350</v>
      </c>
      <c r="BN131" s="1096"/>
      <c r="BO131" s="1096"/>
      <c r="BP131" s="1096"/>
      <c r="BQ131" s="1096"/>
      <c r="BR131" s="1096"/>
      <c r="BS131" s="1097"/>
      <c r="BT131" s="1098"/>
      <c r="BU131" s="1099"/>
      <c r="BV131" s="1099"/>
      <c r="BW131" s="1099"/>
      <c r="BX131" s="1099"/>
      <c r="BY131" s="1099"/>
      <c r="BZ131" s="110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1" t="s">
        <v>510</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511</v>
      </c>
      <c r="W132" s="1105"/>
      <c r="X132" s="1105"/>
      <c r="Y132" s="1105"/>
      <c r="Z132" s="1106"/>
      <c r="AA132" s="1107">
        <v>6.3696580909999998</v>
      </c>
      <c r="AB132" s="1108"/>
      <c r="AC132" s="1108"/>
      <c r="AD132" s="1108"/>
      <c r="AE132" s="1109"/>
      <c r="AF132" s="1110">
        <v>6.1415337409999999</v>
      </c>
      <c r="AG132" s="1108"/>
      <c r="AH132" s="1108"/>
      <c r="AI132" s="1108"/>
      <c r="AJ132" s="1109"/>
      <c r="AK132" s="1110">
        <v>7.238883746</v>
      </c>
      <c r="AL132" s="1108"/>
      <c r="AM132" s="1108"/>
      <c r="AN132" s="1108"/>
      <c r="AO132" s="1109"/>
      <c r="AP132" s="1012"/>
      <c r="AQ132" s="1013"/>
      <c r="AR132" s="1013"/>
      <c r="AS132" s="1013"/>
      <c r="AT132" s="1111"/>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088" t="s">
        <v>512</v>
      </c>
      <c r="W133" s="1088"/>
      <c r="X133" s="1088"/>
      <c r="Y133" s="1088"/>
      <c r="Z133" s="1089"/>
      <c r="AA133" s="1090">
        <v>5.9</v>
      </c>
      <c r="AB133" s="1091"/>
      <c r="AC133" s="1091"/>
      <c r="AD133" s="1091"/>
      <c r="AE133" s="1092"/>
      <c r="AF133" s="1090">
        <v>6.2</v>
      </c>
      <c r="AG133" s="1091"/>
      <c r="AH133" s="1091"/>
      <c r="AI133" s="1091"/>
      <c r="AJ133" s="1092"/>
      <c r="AK133" s="1090">
        <v>6.5</v>
      </c>
      <c r="AL133" s="1091"/>
      <c r="AM133" s="1091"/>
      <c r="AN133" s="1091"/>
      <c r="AO133" s="1092"/>
      <c r="AP133" s="1039"/>
      <c r="AQ133" s="1040"/>
      <c r="AR133" s="1040"/>
      <c r="AS133" s="1040"/>
      <c r="AT133" s="1093"/>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OIzylzJFFoXRWUBIUoNrvUwv+y0hGtNFJca62svhr9YubPxHIMAYObCIEdW2X9SNmMKuBqskjxIlOxX3Eb9g==" saltValue="VruWxVw5oq6GBtuPdavf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k6D43wWmwPp95Qf9rLYPBNO2/eeQCBtgBkdq7l69MUYxhY1thPiaLqhQfBrqdJbYzrUxnBhbuQo2mcnax7ZPg==" saltValue="dd/k90HD7hWB7ZvtroZO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IAOL7AsMpxJZ0nOskPN+myTyMWcNd8RJe7MU8WtS0E8UeM7TkTn3EDWwmf0j45CI2xnAe2jLRq9LvYgKV70Rg==" saltValue="SgY3GD61PsjZCFrkP8ILM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25" t="s">
        <v>516</v>
      </c>
      <c r="AP7" s="265"/>
      <c r="AQ7" s="266" t="s">
        <v>517</v>
      </c>
      <c r="AR7" s="267"/>
    </row>
    <row r="8" spans="1:46" x14ac:dyDescent="0.15">
      <c r="A8" s="259"/>
      <c r="AK8" s="268"/>
      <c r="AL8" s="269"/>
      <c r="AM8" s="269"/>
      <c r="AN8" s="270"/>
      <c r="AO8" s="1126"/>
      <c r="AP8" s="271" t="s">
        <v>518</v>
      </c>
      <c r="AQ8" s="272" t="s">
        <v>519</v>
      </c>
      <c r="AR8" s="273" t="s">
        <v>520</v>
      </c>
    </row>
    <row r="9" spans="1:46" x14ac:dyDescent="0.15">
      <c r="A9" s="259"/>
      <c r="AK9" s="1127" t="s">
        <v>521</v>
      </c>
      <c r="AL9" s="1128"/>
      <c r="AM9" s="1128"/>
      <c r="AN9" s="1129"/>
      <c r="AO9" s="274">
        <v>1039615</v>
      </c>
      <c r="AP9" s="274">
        <v>343447</v>
      </c>
      <c r="AQ9" s="275">
        <v>239803</v>
      </c>
      <c r="AR9" s="276">
        <v>43.2</v>
      </c>
    </row>
    <row r="10" spans="1:46" ht="13.5" customHeight="1" x14ac:dyDescent="0.15">
      <c r="A10" s="259"/>
      <c r="AK10" s="1127" t="s">
        <v>522</v>
      </c>
      <c r="AL10" s="1128"/>
      <c r="AM10" s="1128"/>
      <c r="AN10" s="1129"/>
      <c r="AO10" s="277">
        <v>130394</v>
      </c>
      <c r="AP10" s="277">
        <v>43077</v>
      </c>
      <c r="AQ10" s="278">
        <v>35073</v>
      </c>
      <c r="AR10" s="279">
        <v>22.8</v>
      </c>
    </row>
    <row r="11" spans="1:46" ht="13.5" customHeight="1" x14ac:dyDescent="0.15">
      <c r="A11" s="259"/>
      <c r="AK11" s="1127" t="s">
        <v>523</v>
      </c>
      <c r="AL11" s="1128"/>
      <c r="AM11" s="1128"/>
      <c r="AN11" s="1129"/>
      <c r="AO11" s="277">
        <v>127951</v>
      </c>
      <c r="AP11" s="277">
        <v>42270</v>
      </c>
      <c r="AQ11" s="278">
        <v>3640</v>
      </c>
      <c r="AR11" s="279">
        <v>1061.3</v>
      </c>
    </row>
    <row r="12" spans="1:46" ht="13.5" customHeight="1" x14ac:dyDescent="0.15">
      <c r="A12" s="259"/>
      <c r="AK12" s="1127" t="s">
        <v>524</v>
      </c>
      <c r="AL12" s="1128"/>
      <c r="AM12" s="1128"/>
      <c r="AN12" s="1129"/>
      <c r="AO12" s="277" t="s">
        <v>525</v>
      </c>
      <c r="AP12" s="277" t="s">
        <v>525</v>
      </c>
      <c r="AQ12" s="278" t="s">
        <v>525</v>
      </c>
      <c r="AR12" s="279" t="s">
        <v>525</v>
      </c>
    </row>
    <row r="13" spans="1:46" ht="13.5" customHeight="1" x14ac:dyDescent="0.15">
      <c r="A13" s="259"/>
      <c r="AK13" s="1127" t="s">
        <v>526</v>
      </c>
      <c r="AL13" s="1128"/>
      <c r="AM13" s="1128"/>
      <c r="AN13" s="1129"/>
      <c r="AO13" s="277">
        <v>99003</v>
      </c>
      <c r="AP13" s="277">
        <v>32707</v>
      </c>
      <c r="AQ13" s="278">
        <v>11407</v>
      </c>
      <c r="AR13" s="279">
        <v>186.7</v>
      </c>
    </row>
    <row r="14" spans="1:46" ht="13.5" customHeight="1" x14ac:dyDescent="0.15">
      <c r="A14" s="259"/>
      <c r="AK14" s="1127" t="s">
        <v>527</v>
      </c>
      <c r="AL14" s="1128"/>
      <c r="AM14" s="1128"/>
      <c r="AN14" s="1129"/>
      <c r="AO14" s="277">
        <v>9527</v>
      </c>
      <c r="AP14" s="277">
        <v>3147</v>
      </c>
      <c r="AQ14" s="278">
        <v>4585</v>
      </c>
      <c r="AR14" s="279">
        <v>-31.4</v>
      </c>
    </row>
    <row r="15" spans="1:46" ht="13.5" customHeight="1" x14ac:dyDescent="0.15">
      <c r="A15" s="259"/>
      <c r="AK15" s="1130" t="s">
        <v>528</v>
      </c>
      <c r="AL15" s="1131"/>
      <c r="AM15" s="1131"/>
      <c r="AN15" s="1132"/>
      <c r="AO15" s="277">
        <v>-87432</v>
      </c>
      <c r="AP15" s="277">
        <v>-28884</v>
      </c>
      <c r="AQ15" s="278">
        <v>-18839</v>
      </c>
      <c r="AR15" s="279">
        <v>53.3</v>
      </c>
    </row>
    <row r="16" spans="1:46" x14ac:dyDescent="0.15">
      <c r="A16" s="259"/>
      <c r="AK16" s="1130" t="s">
        <v>189</v>
      </c>
      <c r="AL16" s="1131"/>
      <c r="AM16" s="1131"/>
      <c r="AN16" s="1132"/>
      <c r="AO16" s="277">
        <v>1319058</v>
      </c>
      <c r="AP16" s="277">
        <v>435764</v>
      </c>
      <c r="AQ16" s="278">
        <v>275669</v>
      </c>
      <c r="AR16" s="279">
        <v>58.1</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33" t="s">
        <v>533</v>
      </c>
      <c r="AL21" s="1134"/>
      <c r="AM21" s="1134"/>
      <c r="AN21" s="1135"/>
      <c r="AO21" s="289">
        <v>35.35</v>
      </c>
      <c r="AP21" s="290">
        <v>23.86</v>
      </c>
      <c r="AQ21" s="291">
        <v>11.49</v>
      </c>
      <c r="AS21" s="292"/>
      <c r="AT21" s="288"/>
    </row>
    <row r="22" spans="1:46" s="260" customFormat="1" x14ac:dyDescent="0.15">
      <c r="A22" s="288"/>
      <c r="AK22" s="1133" t="s">
        <v>534</v>
      </c>
      <c r="AL22" s="1134"/>
      <c r="AM22" s="1134"/>
      <c r="AN22" s="1135"/>
      <c r="AO22" s="293">
        <v>96.9</v>
      </c>
      <c r="AP22" s="294">
        <v>95.5</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4" t="s">
        <v>535</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25" t="s">
        <v>516</v>
      </c>
      <c r="AP30" s="265"/>
      <c r="AQ30" s="266" t="s">
        <v>517</v>
      </c>
      <c r="AR30" s="267"/>
    </row>
    <row r="31" spans="1:46" x14ac:dyDescent="0.15">
      <c r="A31" s="259"/>
      <c r="AK31" s="268"/>
      <c r="AL31" s="269"/>
      <c r="AM31" s="269"/>
      <c r="AN31" s="270"/>
      <c r="AO31" s="1126"/>
      <c r="AP31" s="271" t="s">
        <v>518</v>
      </c>
      <c r="AQ31" s="272" t="s">
        <v>519</v>
      </c>
      <c r="AR31" s="273" t="s">
        <v>520</v>
      </c>
    </row>
    <row r="32" spans="1:46" ht="27" customHeight="1" x14ac:dyDescent="0.15">
      <c r="A32" s="259"/>
      <c r="AK32" s="1141" t="s">
        <v>538</v>
      </c>
      <c r="AL32" s="1142"/>
      <c r="AM32" s="1142"/>
      <c r="AN32" s="1143"/>
      <c r="AO32" s="303">
        <v>712602</v>
      </c>
      <c r="AP32" s="303">
        <v>235415</v>
      </c>
      <c r="AQ32" s="304">
        <v>162926</v>
      </c>
      <c r="AR32" s="305">
        <v>44.5</v>
      </c>
    </row>
    <row r="33" spans="1:46" ht="13.5" customHeight="1" x14ac:dyDescent="0.15">
      <c r="A33" s="259"/>
      <c r="AK33" s="1141" t="s">
        <v>539</v>
      </c>
      <c r="AL33" s="1142"/>
      <c r="AM33" s="1142"/>
      <c r="AN33" s="1143"/>
      <c r="AO33" s="303" t="s">
        <v>525</v>
      </c>
      <c r="AP33" s="303" t="s">
        <v>525</v>
      </c>
      <c r="AQ33" s="304" t="s">
        <v>525</v>
      </c>
      <c r="AR33" s="305" t="s">
        <v>525</v>
      </c>
    </row>
    <row r="34" spans="1:46" ht="27" customHeight="1" x14ac:dyDescent="0.15">
      <c r="A34" s="259"/>
      <c r="AK34" s="1141" t="s">
        <v>540</v>
      </c>
      <c r="AL34" s="1142"/>
      <c r="AM34" s="1142"/>
      <c r="AN34" s="1143"/>
      <c r="AO34" s="303" t="s">
        <v>525</v>
      </c>
      <c r="AP34" s="303" t="s">
        <v>525</v>
      </c>
      <c r="AQ34" s="304">
        <v>4</v>
      </c>
      <c r="AR34" s="305" t="s">
        <v>525</v>
      </c>
    </row>
    <row r="35" spans="1:46" ht="27" customHeight="1" x14ac:dyDescent="0.15">
      <c r="A35" s="259"/>
      <c r="AK35" s="1141" t="s">
        <v>541</v>
      </c>
      <c r="AL35" s="1142"/>
      <c r="AM35" s="1142"/>
      <c r="AN35" s="1143"/>
      <c r="AO35" s="303">
        <v>111841</v>
      </c>
      <c r="AP35" s="303">
        <v>36948</v>
      </c>
      <c r="AQ35" s="304">
        <v>33512</v>
      </c>
      <c r="AR35" s="305">
        <v>10.3</v>
      </c>
    </row>
    <row r="36" spans="1:46" ht="27" customHeight="1" x14ac:dyDescent="0.15">
      <c r="A36" s="259"/>
      <c r="AK36" s="1141" t="s">
        <v>542</v>
      </c>
      <c r="AL36" s="1142"/>
      <c r="AM36" s="1142"/>
      <c r="AN36" s="1143"/>
      <c r="AO36" s="303" t="s">
        <v>525</v>
      </c>
      <c r="AP36" s="303" t="s">
        <v>525</v>
      </c>
      <c r="AQ36" s="304">
        <v>2866</v>
      </c>
      <c r="AR36" s="305" t="s">
        <v>525</v>
      </c>
    </row>
    <row r="37" spans="1:46" ht="13.5" customHeight="1" x14ac:dyDescent="0.15">
      <c r="A37" s="259"/>
      <c r="AK37" s="1141" t="s">
        <v>543</v>
      </c>
      <c r="AL37" s="1142"/>
      <c r="AM37" s="1142"/>
      <c r="AN37" s="1143"/>
      <c r="AO37" s="303">
        <v>1195</v>
      </c>
      <c r="AP37" s="303">
        <v>395</v>
      </c>
      <c r="AQ37" s="304">
        <v>1429</v>
      </c>
      <c r="AR37" s="305">
        <v>-72.400000000000006</v>
      </c>
    </row>
    <row r="38" spans="1:46" ht="27" customHeight="1" x14ac:dyDescent="0.15">
      <c r="A38" s="259"/>
      <c r="AK38" s="1144" t="s">
        <v>544</v>
      </c>
      <c r="AL38" s="1145"/>
      <c r="AM38" s="1145"/>
      <c r="AN38" s="1146"/>
      <c r="AO38" s="306">
        <v>296</v>
      </c>
      <c r="AP38" s="306">
        <v>98</v>
      </c>
      <c r="AQ38" s="307">
        <v>30</v>
      </c>
      <c r="AR38" s="295">
        <v>226.7</v>
      </c>
      <c r="AS38" s="302"/>
    </row>
    <row r="39" spans="1:46" x14ac:dyDescent="0.15">
      <c r="A39" s="259"/>
      <c r="AK39" s="1144" t="s">
        <v>545</v>
      </c>
      <c r="AL39" s="1145"/>
      <c r="AM39" s="1145"/>
      <c r="AN39" s="1146"/>
      <c r="AO39" s="303">
        <v>-71633</v>
      </c>
      <c r="AP39" s="303">
        <v>-23665</v>
      </c>
      <c r="AQ39" s="304">
        <v>-7390</v>
      </c>
      <c r="AR39" s="305">
        <v>220.2</v>
      </c>
      <c r="AS39" s="302"/>
    </row>
    <row r="40" spans="1:46" ht="27" customHeight="1" x14ac:dyDescent="0.15">
      <c r="A40" s="259"/>
      <c r="AK40" s="1141" t="s">
        <v>546</v>
      </c>
      <c r="AL40" s="1142"/>
      <c r="AM40" s="1142"/>
      <c r="AN40" s="1143"/>
      <c r="AO40" s="303">
        <v>-555443</v>
      </c>
      <c r="AP40" s="303">
        <v>-183496</v>
      </c>
      <c r="AQ40" s="304">
        <v>-136323</v>
      </c>
      <c r="AR40" s="305">
        <v>34.6</v>
      </c>
      <c r="AS40" s="302"/>
    </row>
    <row r="41" spans="1:46" x14ac:dyDescent="0.15">
      <c r="A41" s="259"/>
      <c r="AK41" s="1147" t="s">
        <v>302</v>
      </c>
      <c r="AL41" s="1148"/>
      <c r="AM41" s="1148"/>
      <c r="AN41" s="1149"/>
      <c r="AO41" s="303">
        <v>198858</v>
      </c>
      <c r="AP41" s="303">
        <v>65695</v>
      </c>
      <c r="AQ41" s="304">
        <v>57054</v>
      </c>
      <c r="AR41" s="305">
        <v>15.1</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36" t="s">
        <v>516</v>
      </c>
      <c r="AN49" s="1138" t="s">
        <v>550</v>
      </c>
      <c r="AO49" s="1139"/>
      <c r="AP49" s="1139"/>
      <c r="AQ49" s="1139"/>
      <c r="AR49" s="1140"/>
    </row>
    <row r="50" spans="1:44" x14ac:dyDescent="0.15">
      <c r="A50" s="259"/>
      <c r="AK50" s="317"/>
      <c r="AL50" s="318"/>
      <c r="AM50" s="1137"/>
      <c r="AN50" s="319" t="s">
        <v>551</v>
      </c>
      <c r="AO50" s="320" t="s">
        <v>552</v>
      </c>
      <c r="AP50" s="321" t="s">
        <v>553</v>
      </c>
      <c r="AQ50" s="322" t="s">
        <v>554</v>
      </c>
      <c r="AR50" s="323" t="s">
        <v>555</v>
      </c>
    </row>
    <row r="51" spans="1:44" x14ac:dyDescent="0.15">
      <c r="A51" s="259"/>
      <c r="AK51" s="315" t="s">
        <v>556</v>
      </c>
      <c r="AL51" s="316"/>
      <c r="AM51" s="324">
        <v>758416</v>
      </c>
      <c r="AN51" s="325">
        <v>229614</v>
      </c>
      <c r="AO51" s="326">
        <v>-69.099999999999994</v>
      </c>
      <c r="AP51" s="327">
        <v>271581</v>
      </c>
      <c r="AQ51" s="328">
        <v>-6.7</v>
      </c>
      <c r="AR51" s="329">
        <v>-62.4</v>
      </c>
    </row>
    <row r="52" spans="1:44" x14ac:dyDescent="0.15">
      <c r="A52" s="259"/>
      <c r="AK52" s="330"/>
      <c r="AL52" s="331" t="s">
        <v>557</v>
      </c>
      <c r="AM52" s="332">
        <v>331002</v>
      </c>
      <c r="AN52" s="333">
        <v>100213</v>
      </c>
      <c r="AO52" s="334">
        <v>-42.6</v>
      </c>
      <c r="AP52" s="335">
        <v>117844</v>
      </c>
      <c r="AQ52" s="336">
        <v>-1</v>
      </c>
      <c r="AR52" s="337">
        <v>-41.6</v>
      </c>
    </row>
    <row r="53" spans="1:44" x14ac:dyDescent="0.15">
      <c r="A53" s="259"/>
      <c r="AK53" s="315" t="s">
        <v>558</v>
      </c>
      <c r="AL53" s="316"/>
      <c r="AM53" s="324">
        <v>883235</v>
      </c>
      <c r="AN53" s="325">
        <v>271431</v>
      </c>
      <c r="AO53" s="326">
        <v>18.2</v>
      </c>
      <c r="AP53" s="327">
        <v>268375</v>
      </c>
      <c r="AQ53" s="328">
        <v>-1.2</v>
      </c>
      <c r="AR53" s="329">
        <v>19.399999999999999</v>
      </c>
    </row>
    <row r="54" spans="1:44" x14ac:dyDescent="0.15">
      <c r="A54" s="259"/>
      <c r="AK54" s="330"/>
      <c r="AL54" s="331" t="s">
        <v>557</v>
      </c>
      <c r="AM54" s="332">
        <v>287035</v>
      </c>
      <c r="AN54" s="333">
        <v>88210</v>
      </c>
      <c r="AO54" s="334">
        <v>-12</v>
      </c>
      <c r="AP54" s="335">
        <v>119602</v>
      </c>
      <c r="AQ54" s="336">
        <v>1.5</v>
      </c>
      <c r="AR54" s="337">
        <v>-13.5</v>
      </c>
    </row>
    <row r="55" spans="1:44" x14ac:dyDescent="0.15">
      <c r="A55" s="259"/>
      <c r="AK55" s="315" t="s">
        <v>559</v>
      </c>
      <c r="AL55" s="316"/>
      <c r="AM55" s="324">
        <v>873392</v>
      </c>
      <c r="AN55" s="325">
        <v>274134</v>
      </c>
      <c r="AO55" s="326">
        <v>1</v>
      </c>
      <c r="AP55" s="327">
        <v>301035</v>
      </c>
      <c r="AQ55" s="328">
        <v>12.2</v>
      </c>
      <c r="AR55" s="329">
        <v>-11.2</v>
      </c>
    </row>
    <row r="56" spans="1:44" x14ac:dyDescent="0.15">
      <c r="A56" s="259"/>
      <c r="AK56" s="330"/>
      <c r="AL56" s="331" t="s">
        <v>557</v>
      </c>
      <c r="AM56" s="332">
        <v>349271</v>
      </c>
      <c r="AN56" s="333">
        <v>109627</v>
      </c>
      <c r="AO56" s="334">
        <v>24.3</v>
      </c>
      <c r="AP56" s="335">
        <v>154376</v>
      </c>
      <c r="AQ56" s="336">
        <v>29.1</v>
      </c>
      <c r="AR56" s="337">
        <v>-4.8</v>
      </c>
    </row>
    <row r="57" spans="1:44" x14ac:dyDescent="0.15">
      <c r="A57" s="259"/>
      <c r="AK57" s="315" t="s">
        <v>560</v>
      </c>
      <c r="AL57" s="316"/>
      <c r="AM57" s="324">
        <v>1109404</v>
      </c>
      <c r="AN57" s="325">
        <v>358103</v>
      </c>
      <c r="AO57" s="326">
        <v>30.6</v>
      </c>
      <c r="AP57" s="327">
        <v>277467</v>
      </c>
      <c r="AQ57" s="328">
        <v>-7.8</v>
      </c>
      <c r="AR57" s="329">
        <v>38.4</v>
      </c>
    </row>
    <row r="58" spans="1:44" x14ac:dyDescent="0.15">
      <c r="A58" s="259"/>
      <c r="AK58" s="330"/>
      <c r="AL58" s="331" t="s">
        <v>557</v>
      </c>
      <c r="AM58" s="332">
        <v>322126</v>
      </c>
      <c r="AN58" s="333">
        <v>103979</v>
      </c>
      <c r="AO58" s="334">
        <v>-5.2</v>
      </c>
      <c r="AP58" s="335">
        <v>128378</v>
      </c>
      <c r="AQ58" s="336">
        <v>-16.8</v>
      </c>
      <c r="AR58" s="337">
        <v>11.6</v>
      </c>
    </row>
    <row r="59" spans="1:44" x14ac:dyDescent="0.15">
      <c r="A59" s="259"/>
      <c r="AK59" s="315" t="s">
        <v>561</v>
      </c>
      <c r="AL59" s="316"/>
      <c r="AM59" s="324">
        <v>1259128</v>
      </c>
      <c r="AN59" s="325">
        <v>415966</v>
      </c>
      <c r="AO59" s="326">
        <v>16.2</v>
      </c>
      <c r="AP59" s="327">
        <v>282256</v>
      </c>
      <c r="AQ59" s="328">
        <v>1.7</v>
      </c>
      <c r="AR59" s="329">
        <v>14.5</v>
      </c>
    </row>
    <row r="60" spans="1:44" x14ac:dyDescent="0.15">
      <c r="A60" s="259"/>
      <c r="AK60" s="330"/>
      <c r="AL60" s="331" t="s">
        <v>557</v>
      </c>
      <c r="AM60" s="332">
        <v>515229</v>
      </c>
      <c r="AN60" s="333">
        <v>170211</v>
      </c>
      <c r="AO60" s="334">
        <v>63.7</v>
      </c>
      <c r="AP60" s="335">
        <v>145453</v>
      </c>
      <c r="AQ60" s="336">
        <v>13.3</v>
      </c>
      <c r="AR60" s="337">
        <v>50.4</v>
      </c>
    </row>
    <row r="61" spans="1:44" x14ac:dyDescent="0.15">
      <c r="A61" s="259"/>
      <c r="AK61" s="315" t="s">
        <v>562</v>
      </c>
      <c r="AL61" s="338"/>
      <c r="AM61" s="324">
        <v>976715</v>
      </c>
      <c r="AN61" s="325">
        <v>309850</v>
      </c>
      <c r="AO61" s="326">
        <v>-0.6</v>
      </c>
      <c r="AP61" s="327">
        <v>280143</v>
      </c>
      <c r="AQ61" s="339">
        <v>-0.4</v>
      </c>
      <c r="AR61" s="329">
        <v>-0.2</v>
      </c>
    </row>
    <row r="62" spans="1:44" x14ac:dyDescent="0.15">
      <c r="A62" s="259"/>
      <c r="AK62" s="330"/>
      <c r="AL62" s="331" t="s">
        <v>557</v>
      </c>
      <c r="AM62" s="332">
        <v>360933</v>
      </c>
      <c r="AN62" s="333">
        <v>114448</v>
      </c>
      <c r="AO62" s="334">
        <v>5.6</v>
      </c>
      <c r="AP62" s="335">
        <v>133131</v>
      </c>
      <c r="AQ62" s="336">
        <v>5.2</v>
      </c>
      <c r="AR62" s="337">
        <v>0.4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hbxyoHeLTSMM16o7iCF+r3z3ROxR94VXsX12QjUxKopKY7G9CE4nzTa3pMU3DHJu8FU1xrgnMDY5hvoLtVucVg==" saltValue="WFWrnMQBbMcYaj5pfkMu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yXMjj98L2I5maKqnsYAewwf2i9aqLo/ppooiPspTo1optJqdM+fKXooECfVrK3HhCVq5zFeHx5yvVtJ4gnP2og==" saltValue="Fn6m/n2GFrnhLLTIT/e38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OwCU9TSwEIzLYod+5CeQUZOO5LKpELewcUFUGL1LnCWhyE4t1SU2dVCjzGRg94ADxbjBWuT2K55vESXDxdc6Zg==" saltValue="JYQJ4rUM5m/fedUkJzbit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50" t="s">
        <v>3</v>
      </c>
      <c r="D47" s="1150"/>
      <c r="E47" s="1151"/>
      <c r="F47" s="11">
        <v>15.59</v>
      </c>
      <c r="G47" s="12">
        <v>16.8</v>
      </c>
      <c r="H47" s="12">
        <v>19.16</v>
      </c>
      <c r="I47" s="12">
        <v>26.97</v>
      </c>
      <c r="J47" s="13">
        <v>29.44</v>
      </c>
    </row>
    <row r="48" spans="2:10" ht="57.75" customHeight="1" x14ac:dyDescent="0.15">
      <c r="B48" s="14"/>
      <c r="C48" s="1152" t="s">
        <v>4</v>
      </c>
      <c r="D48" s="1152"/>
      <c r="E48" s="1153"/>
      <c r="F48" s="15">
        <v>3.68</v>
      </c>
      <c r="G48" s="16">
        <v>3.22</v>
      </c>
      <c r="H48" s="16">
        <v>4.55</v>
      </c>
      <c r="I48" s="16">
        <v>5.05</v>
      </c>
      <c r="J48" s="17">
        <v>7.14</v>
      </c>
    </row>
    <row r="49" spans="2:10" ht="57.75" customHeight="1" thickBot="1" x14ac:dyDescent="0.2">
      <c r="B49" s="18"/>
      <c r="C49" s="1154" t="s">
        <v>5</v>
      </c>
      <c r="D49" s="1154"/>
      <c r="E49" s="1155"/>
      <c r="F49" s="19" t="s">
        <v>571</v>
      </c>
      <c r="G49" s="20" t="s">
        <v>572</v>
      </c>
      <c r="H49" s="20">
        <v>2.94</v>
      </c>
      <c r="I49" s="20">
        <v>7.69</v>
      </c>
      <c r="J49" s="21">
        <v>1.1200000000000001</v>
      </c>
    </row>
    <row r="50" spans="2:10" x14ac:dyDescent="0.15"/>
  </sheetData>
  <sheetProtection algorithmName="SHA-512" hashValue="cGf3qDPgJncorFEP58ly/Bse0gyzm7r8Ll/bNmowq/qCb4lsbOJ0GumJSgAtbvkJHER+uP/Avd3av/I27rocfQ==" saltValue="z5w1bxlYtOw6j+lgOiYB1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60" t="s">
        <v>573</v>
      </c>
      <c r="D34" s="1160"/>
      <c r="E34" s="1161"/>
      <c r="F34" s="32">
        <v>3.67</v>
      </c>
      <c r="G34" s="33">
        <v>3.21</v>
      </c>
      <c r="H34" s="33">
        <v>4.54</v>
      </c>
      <c r="I34" s="33">
        <v>5.05</v>
      </c>
      <c r="J34" s="34">
        <v>7.14</v>
      </c>
      <c r="K34" s="22"/>
      <c r="L34" s="22"/>
      <c r="M34" s="22"/>
      <c r="N34" s="22"/>
      <c r="O34" s="22"/>
      <c r="P34" s="22"/>
    </row>
    <row r="35" spans="1:16" ht="39" customHeight="1" x14ac:dyDescent="0.15">
      <c r="A35" s="22"/>
      <c r="B35" s="35"/>
      <c r="C35" s="1156" t="s">
        <v>574</v>
      </c>
      <c r="D35" s="1156"/>
      <c r="E35" s="1157"/>
      <c r="F35" s="36">
        <v>1.26</v>
      </c>
      <c r="G35" s="37">
        <v>1.75</v>
      </c>
      <c r="H35" s="37">
        <v>2.5499999999999998</v>
      </c>
      <c r="I35" s="37">
        <v>2.71</v>
      </c>
      <c r="J35" s="38">
        <v>2.88</v>
      </c>
      <c r="K35" s="22"/>
      <c r="L35" s="22"/>
      <c r="M35" s="22"/>
      <c r="N35" s="22"/>
      <c r="O35" s="22"/>
      <c r="P35" s="22"/>
    </row>
    <row r="36" spans="1:16" ht="39" customHeight="1" x14ac:dyDescent="0.15">
      <c r="A36" s="22"/>
      <c r="B36" s="35"/>
      <c r="C36" s="1156" t="s">
        <v>575</v>
      </c>
      <c r="D36" s="1156"/>
      <c r="E36" s="1157"/>
      <c r="F36" s="36">
        <v>0.43</v>
      </c>
      <c r="G36" s="37">
        <v>0.22</v>
      </c>
      <c r="H36" s="37">
        <v>1.01</v>
      </c>
      <c r="I36" s="37">
        <v>1.1399999999999999</v>
      </c>
      <c r="J36" s="38">
        <v>1.66</v>
      </c>
      <c r="K36" s="22"/>
      <c r="L36" s="22"/>
      <c r="M36" s="22"/>
      <c r="N36" s="22"/>
      <c r="O36" s="22"/>
      <c r="P36" s="22"/>
    </row>
    <row r="37" spans="1:16" ht="39" customHeight="1" x14ac:dyDescent="0.15">
      <c r="A37" s="22"/>
      <c r="B37" s="35"/>
      <c r="C37" s="1156" t="s">
        <v>576</v>
      </c>
      <c r="D37" s="1156"/>
      <c r="E37" s="1157"/>
      <c r="F37" s="36">
        <v>0.3</v>
      </c>
      <c r="G37" s="37">
        <v>0.32</v>
      </c>
      <c r="H37" s="37">
        <v>0.22</v>
      </c>
      <c r="I37" s="37">
        <v>0.35</v>
      </c>
      <c r="J37" s="38">
        <v>0.14000000000000001</v>
      </c>
      <c r="K37" s="22"/>
      <c r="L37" s="22"/>
      <c r="M37" s="22"/>
      <c r="N37" s="22"/>
      <c r="O37" s="22"/>
      <c r="P37" s="22"/>
    </row>
    <row r="38" spans="1:16" ht="39" customHeight="1" x14ac:dyDescent="0.15">
      <c r="A38" s="22"/>
      <c r="B38" s="35"/>
      <c r="C38" s="1156" t="s">
        <v>577</v>
      </c>
      <c r="D38" s="1156"/>
      <c r="E38" s="1157"/>
      <c r="F38" s="36">
        <v>0.16</v>
      </c>
      <c r="G38" s="37">
        <v>0.12</v>
      </c>
      <c r="H38" s="37">
        <v>0.31</v>
      </c>
      <c r="I38" s="37">
        <v>7.0000000000000007E-2</v>
      </c>
      <c r="J38" s="38">
        <v>0.14000000000000001</v>
      </c>
      <c r="K38" s="22"/>
      <c r="L38" s="22"/>
      <c r="M38" s="22"/>
      <c r="N38" s="22"/>
      <c r="O38" s="22"/>
      <c r="P38" s="22"/>
    </row>
    <row r="39" spans="1:16" ht="39" customHeight="1" x14ac:dyDescent="0.15">
      <c r="A39" s="22"/>
      <c r="B39" s="35"/>
      <c r="C39" s="1156" t="s">
        <v>578</v>
      </c>
      <c r="D39" s="1156"/>
      <c r="E39" s="1157"/>
      <c r="F39" s="36">
        <v>0.19</v>
      </c>
      <c r="G39" s="37">
        <v>0.21</v>
      </c>
      <c r="H39" s="37">
        <v>0.28000000000000003</v>
      </c>
      <c r="I39" s="37">
        <v>0.09</v>
      </c>
      <c r="J39" s="38">
        <v>0.11</v>
      </c>
      <c r="K39" s="22"/>
      <c r="L39" s="22"/>
      <c r="M39" s="22"/>
      <c r="N39" s="22"/>
      <c r="O39" s="22"/>
      <c r="P39" s="22"/>
    </row>
    <row r="40" spans="1:16" ht="39" customHeight="1" x14ac:dyDescent="0.15">
      <c r="A40" s="22"/>
      <c r="B40" s="35"/>
      <c r="C40" s="1156" t="s">
        <v>579</v>
      </c>
      <c r="D40" s="1156"/>
      <c r="E40" s="1157"/>
      <c r="F40" s="36">
        <v>0.25</v>
      </c>
      <c r="G40" s="37">
        <v>0.31</v>
      </c>
      <c r="H40" s="37">
        <v>0.39</v>
      </c>
      <c r="I40" s="37">
        <v>0.24</v>
      </c>
      <c r="J40" s="38">
        <v>7.0000000000000007E-2</v>
      </c>
      <c r="K40" s="22"/>
      <c r="L40" s="22"/>
      <c r="M40" s="22"/>
      <c r="N40" s="22"/>
      <c r="O40" s="22"/>
      <c r="P40" s="22"/>
    </row>
    <row r="41" spans="1:16" ht="39" customHeight="1" x14ac:dyDescent="0.15">
      <c r="A41" s="22"/>
      <c r="B41" s="35"/>
      <c r="C41" s="1156" t="s">
        <v>580</v>
      </c>
      <c r="D41" s="1156"/>
      <c r="E41" s="1157"/>
      <c r="F41" s="36">
        <v>0</v>
      </c>
      <c r="G41" s="37">
        <v>0</v>
      </c>
      <c r="H41" s="37">
        <v>0</v>
      </c>
      <c r="I41" s="37">
        <v>0</v>
      </c>
      <c r="J41" s="38">
        <v>0.01</v>
      </c>
      <c r="K41" s="22"/>
      <c r="L41" s="22"/>
      <c r="M41" s="22"/>
      <c r="N41" s="22"/>
      <c r="O41" s="22"/>
      <c r="P41" s="22"/>
    </row>
    <row r="42" spans="1:16" ht="39" customHeight="1" x14ac:dyDescent="0.15">
      <c r="A42" s="22"/>
      <c r="B42" s="39"/>
      <c r="C42" s="1156" t="s">
        <v>581</v>
      </c>
      <c r="D42" s="1156"/>
      <c r="E42" s="1157"/>
      <c r="F42" s="36" t="s">
        <v>525</v>
      </c>
      <c r="G42" s="37" t="s">
        <v>525</v>
      </c>
      <c r="H42" s="37" t="s">
        <v>525</v>
      </c>
      <c r="I42" s="37" t="s">
        <v>525</v>
      </c>
      <c r="J42" s="38" t="s">
        <v>525</v>
      </c>
      <c r="K42" s="22"/>
      <c r="L42" s="22"/>
      <c r="M42" s="22"/>
      <c r="N42" s="22"/>
      <c r="O42" s="22"/>
      <c r="P42" s="22"/>
    </row>
    <row r="43" spans="1:16" ht="39" customHeight="1" thickBot="1" x14ac:dyDescent="0.2">
      <c r="A43" s="22"/>
      <c r="B43" s="40"/>
      <c r="C43" s="1158" t="s">
        <v>582</v>
      </c>
      <c r="D43" s="1158"/>
      <c r="E43" s="1159"/>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0W45RZMmRP9cOoffoucPTCvzQg94E1KNB/B7QxZ1uHit3NWqgmcTnTPTwJ+pq1k5zT4uzztzzIsEtc+v93aDg==" saltValue="gE8mpOy1NV6yz5wroKeH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62" t="s">
        <v>11</v>
      </c>
      <c r="C45" s="1163"/>
      <c r="D45" s="56"/>
      <c r="E45" s="1168" t="s">
        <v>12</v>
      </c>
      <c r="F45" s="1168"/>
      <c r="G45" s="1168"/>
      <c r="H45" s="1168"/>
      <c r="I45" s="1168"/>
      <c r="J45" s="1169"/>
      <c r="K45" s="57">
        <v>582</v>
      </c>
      <c r="L45" s="58">
        <v>609</v>
      </c>
      <c r="M45" s="58">
        <v>672</v>
      </c>
      <c r="N45" s="58">
        <v>700</v>
      </c>
      <c r="O45" s="59">
        <v>713</v>
      </c>
      <c r="P45" s="46"/>
      <c r="Q45" s="46"/>
      <c r="R45" s="46"/>
      <c r="S45" s="46"/>
      <c r="T45" s="46"/>
      <c r="U45" s="46"/>
    </row>
    <row r="46" spans="1:21" ht="30.75" customHeight="1" x14ac:dyDescent="0.15">
      <c r="A46" s="46"/>
      <c r="B46" s="1164"/>
      <c r="C46" s="1165"/>
      <c r="D46" s="60"/>
      <c r="E46" s="1170" t="s">
        <v>13</v>
      </c>
      <c r="F46" s="1170"/>
      <c r="G46" s="1170"/>
      <c r="H46" s="1170"/>
      <c r="I46" s="1170"/>
      <c r="J46" s="1171"/>
      <c r="K46" s="61" t="s">
        <v>525</v>
      </c>
      <c r="L46" s="62" t="s">
        <v>525</v>
      </c>
      <c r="M46" s="62" t="s">
        <v>525</v>
      </c>
      <c r="N46" s="62" t="s">
        <v>525</v>
      </c>
      <c r="O46" s="63" t="s">
        <v>525</v>
      </c>
      <c r="P46" s="46"/>
      <c r="Q46" s="46"/>
      <c r="R46" s="46"/>
      <c r="S46" s="46"/>
      <c r="T46" s="46"/>
      <c r="U46" s="46"/>
    </row>
    <row r="47" spans="1:21" ht="30.75" customHeight="1" x14ac:dyDescent="0.15">
      <c r="A47" s="46"/>
      <c r="B47" s="1164"/>
      <c r="C47" s="1165"/>
      <c r="D47" s="60"/>
      <c r="E47" s="1170" t="s">
        <v>14</v>
      </c>
      <c r="F47" s="1170"/>
      <c r="G47" s="1170"/>
      <c r="H47" s="1170"/>
      <c r="I47" s="1170"/>
      <c r="J47" s="1171"/>
      <c r="K47" s="61" t="s">
        <v>525</v>
      </c>
      <c r="L47" s="62" t="s">
        <v>525</v>
      </c>
      <c r="M47" s="62" t="s">
        <v>525</v>
      </c>
      <c r="N47" s="62" t="s">
        <v>525</v>
      </c>
      <c r="O47" s="63" t="s">
        <v>525</v>
      </c>
      <c r="P47" s="46"/>
      <c r="Q47" s="46"/>
      <c r="R47" s="46"/>
      <c r="S47" s="46"/>
      <c r="T47" s="46"/>
      <c r="U47" s="46"/>
    </row>
    <row r="48" spans="1:21" ht="30.75" customHeight="1" x14ac:dyDescent="0.15">
      <c r="A48" s="46"/>
      <c r="B48" s="1164"/>
      <c r="C48" s="1165"/>
      <c r="D48" s="60"/>
      <c r="E48" s="1170" t="s">
        <v>15</v>
      </c>
      <c r="F48" s="1170"/>
      <c r="G48" s="1170"/>
      <c r="H48" s="1170"/>
      <c r="I48" s="1170"/>
      <c r="J48" s="1171"/>
      <c r="K48" s="61">
        <v>110</v>
      </c>
      <c r="L48" s="62">
        <v>108</v>
      </c>
      <c r="M48" s="62">
        <v>109</v>
      </c>
      <c r="N48" s="62">
        <v>94</v>
      </c>
      <c r="O48" s="63">
        <v>112</v>
      </c>
      <c r="P48" s="46"/>
      <c r="Q48" s="46"/>
      <c r="R48" s="46"/>
      <c r="S48" s="46"/>
      <c r="T48" s="46"/>
      <c r="U48" s="46"/>
    </row>
    <row r="49" spans="1:21" ht="30.75" customHeight="1" x14ac:dyDescent="0.15">
      <c r="A49" s="46"/>
      <c r="B49" s="1164"/>
      <c r="C49" s="1165"/>
      <c r="D49" s="60"/>
      <c r="E49" s="1170" t="s">
        <v>16</v>
      </c>
      <c r="F49" s="1170"/>
      <c r="G49" s="1170"/>
      <c r="H49" s="1170"/>
      <c r="I49" s="1170"/>
      <c r="J49" s="1171"/>
      <c r="K49" s="61">
        <v>1</v>
      </c>
      <c r="L49" s="62">
        <v>1</v>
      </c>
      <c r="M49" s="62" t="s">
        <v>525</v>
      </c>
      <c r="N49" s="62" t="s">
        <v>525</v>
      </c>
      <c r="O49" s="63" t="s">
        <v>525</v>
      </c>
      <c r="P49" s="46"/>
      <c r="Q49" s="46"/>
      <c r="R49" s="46"/>
      <c r="S49" s="46"/>
      <c r="T49" s="46"/>
      <c r="U49" s="46"/>
    </row>
    <row r="50" spans="1:21" ht="30.75" customHeight="1" x14ac:dyDescent="0.15">
      <c r="A50" s="46"/>
      <c r="B50" s="1164"/>
      <c r="C50" s="1165"/>
      <c r="D50" s="60"/>
      <c r="E50" s="1170" t="s">
        <v>17</v>
      </c>
      <c r="F50" s="1170"/>
      <c r="G50" s="1170"/>
      <c r="H50" s="1170"/>
      <c r="I50" s="1170"/>
      <c r="J50" s="1171"/>
      <c r="K50" s="61">
        <v>1</v>
      </c>
      <c r="L50" s="62">
        <v>1</v>
      </c>
      <c r="M50" s="62">
        <v>1</v>
      </c>
      <c r="N50" s="62">
        <v>1</v>
      </c>
      <c r="O50" s="63">
        <v>1</v>
      </c>
      <c r="P50" s="46"/>
      <c r="Q50" s="46"/>
      <c r="R50" s="46"/>
      <c r="S50" s="46"/>
      <c r="T50" s="46"/>
      <c r="U50" s="46"/>
    </row>
    <row r="51" spans="1:21" ht="30.75" customHeight="1" x14ac:dyDescent="0.15">
      <c r="A51" s="46"/>
      <c r="B51" s="1166"/>
      <c r="C51" s="1167"/>
      <c r="D51" s="64"/>
      <c r="E51" s="1170" t="s">
        <v>18</v>
      </c>
      <c r="F51" s="1170"/>
      <c r="G51" s="1170"/>
      <c r="H51" s="1170"/>
      <c r="I51" s="1170"/>
      <c r="J51" s="1171"/>
      <c r="K51" s="61">
        <v>0</v>
      </c>
      <c r="L51" s="62">
        <v>0</v>
      </c>
      <c r="M51" s="62">
        <v>0</v>
      </c>
      <c r="N51" s="62">
        <v>0</v>
      </c>
      <c r="O51" s="63">
        <v>0</v>
      </c>
      <c r="P51" s="46"/>
      <c r="Q51" s="46"/>
      <c r="R51" s="46"/>
      <c r="S51" s="46"/>
      <c r="T51" s="46"/>
      <c r="U51" s="46"/>
    </row>
    <row r="52" spans="1:21" ht="30.75" customHeight="1" x14ac:dyDescent="0.15">
      <c r="A52" s="46"/>
      <c r="B52" s="1172" t="s">
        <v>19</v>
      </c>
      <c r="C52" s="1173"/>
      <c r="D52" s="64"/>
      <c r="E52" s="1170" t="s">
        <v>20</v>
      </c>
      <c r="F52" s="1170"/>
      <c r="G52" s="1170"/>
      <c r="H52" s="1170"/>
      <c r="I52" s="1170"/>
      <c r="J52" s="1171"/>
      <c r="K52" s="61">
        <v>565</v>
      </c>
      <c r="L52" s="62">
        <v>568</v>
      </c>
      <c r="M52" s="62">
        <v>620</v>
      </c>
      <c r="N52" s="62">
        <v>622</v>
      </c>
      <c r="O52" s="63">
        <v>628</v>
      </c>
      <c r="P52" s="46"/>
      <c r="Q52" s="46"/>
      <c r="R52" s="46"/>
      <c r="S52" s="46"/>
      <c r="T52" s="46"/>
      <c r="U52" s="46"/>
    </row>
    <row r="53" spans="1:21" ht="30.75" customHeight="1" thickBot="1" x14ac:dyDescent="0.2">
      <c r="A53" s="46"/>
      <c r="B53" s="1174" t="s">
        <v>21</v>
      </c>
      <c r="C53" s="1175"/>
      <c r="D53" s="65"/>
      <c r="E53" s="1176" t="s">
        <v>22</v>
      </c>
      <c r="F53" s="1176"/>
      <c r="G53" s="1176"/>
      <c r="H53" s="1176"/>
      <c r="I53" s="1176"/>
      <c r="J53" s="1177"/>
      <c r="K53" s="66">
        <v>129</v>
      </c>
      <c r="L53" s="67">
        <v>151</v>
      </c>
      <c r="M53" s="67">
        <v>162</v>
      </c>
      <c r="N53" s="67">
        <v>173</v>
      </c>
      <c r="O53" s="68">
        <v>198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15">
      <c r="B58" s="1178" t="s">
        <v>26</v>
      </c>
      <c r="C58" s="1179"/>
      <c r="D58" s="1184" t="s">
        <v>27</v>
      </c>
      <c r="E58" s="1185"/>
      <c r="F58" s="1185"/>
      <c r="G58" s="1185"/>
      <c r="H58" s="1185"/>
      <c r="I58" s="1185"/>
      <c r="J58" s="1186"/>
      <c r="K58" s="81" t="s">
        <v>525</v>
      </c>
      <c r="L58" s="82" t="s">
        <v>525</v>
      </c>
      <c r="M58" s="82" t="s">
        <v>525</v>
      </c>
      <c r="N58" s="82" t="s">
        <v>525</v>
      </c>
      <c r="O58" s="83" t="s">
        <v>525</v>
      </c>
    </row>
    <row r="59" spans="1:21" ht="31.5" customHeight="1" x14ac:dyDescent="0.15">
      <c r="B59" s="1180"/>
      <c r="C59" s="1181"/>
      <c r="D59" s="1187" t="s">
        <v>28</v>
      </c>
      <c r="E59" s="1188"/>
      <c r="F59" s="1188"/>
      <c r="G59" s="1188"/>
      <c r="H59" s="1188"/>
      <c r="I59" s="1188"/>
      <c r="J59" s="1189"/>
      <c r="K59" s="84" t="s">
        <v>525</v>
      </c>
      <c r="L59" s="85" t="s">
        <v>525</v>
      </c>
      <c r="M59" s="85" t="s">
        <v>525</v>
      </c>
      <c r="N59" s="85" t="s">
        <v>525</v>
      </c>
      <c r="O59" s="86" t="s">
        <v>525</v>
      </c>
    </row>
    <row r="60" spans="1:21" ht="31.5" customHeight="1" thickBot="1" x14ac:dyDescent="0.2">
      <c r="B60" s="1182"/>
      <c r="C60" s="1183"/>
      <c r="D60" s="1190" t="s">
        <v>29</v>
      </c>
      <c r="E60" s="1191"/>
      <c r="F60" s="1191"/>
      <c r="G60" s="1191"/>
      <c r="H60" s="1191"/>
      <c r="I60" s="1191"/>
      <c r="J60" s="1192"/>
      <c r="K60" s="87" t="s">
        <v>525</v>
      </c>
      <c r="L60" s="88" t="s">
        <v>525</v>
      </c>
      <c r="M60" s="88" t="s">
        <v>525</v>
      </c>
      <c r="N60" s="88" t="s">
        <v>525</v>
      </c>
      <c r="O60" s="89" t="s">
        <v>525</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T1+l/tKHjYvEfqjxwUZK3NYvFZXZnJRvprQegPt4OT1eVHnytPGF/PL7Z0gFUsUEdggyUEPX8MipE7ufVV4QA==" saltValue="2DYpJLBI9OJkLeZKrzUOQ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93" t="s">
        <v>32</v>
      </c>
      <c r="C41" s="1194"/>
      <c r="D41" s="103"/>
      <c r="E41" s="1199" t="s">
        <v>33</v>
      </c>
      <c r="F41" s="1199"/>
      <c r="G41" s="1199"/>
      <c r="H41" s="1200"/>
      <c r="I41" s="342">
        <v>6302</v>
      </c>
      <c r="J41" s="343">
        <v>6224</v>
      </c>
      <c r="K41" s="343">
        <v>6049</v>
      </c>
      <c r="L41" s="343">
        <v>5921</v>
      </c>
      <c r="M41" s="344">
        <v>5697</v>
      </c>
    </row>
    <row r="42" spans="2:13" ht="27.75" customHeight="1" x14ac:dyDescent="0.15">
      <c r="B42" s="1195"/>
      <c r="C42" s="1196"/>
      <c r="D42" s="104"/>
      <c r="E42" s="1201" t="s">
        <v>34</v>
      </c>
      <c r="F42" s="1201"/>
      <c r="G42" s="1201"/>
      <c r="H42" s="1202"/>
      <c r="I42" s="345" t="s">
        <v>525</v>
      </c>
      <c r="J42" s="346" t="s">
        <v>525</v>
      </c>
      <c r="K42" s="346" t="s">
        <v>525</v>
      </c>
      <c r="L42" s="346" t="s">
        <v>525</v>
      </c>
      <c r="M42" s="347" t="s">
        <v>525</v>
      </c>
    </row>
    <row r="43" spans="2:13" ht="27.75" customHeight="1" x14ac:dyDescent="0.15">
      <c r="B43" s="1195"/>
      <c r="C43" s="1196"/>
      <c r="D43" s="104"/>
      <c r="E43" s="1201" t="s">
        <v>35</v>
      </c>
      <c r="F43" s="1201"/>
      <c r="G43" s="1201"/>
      <c r="H43" s="1202"/>
      <c r="I43" s="345">
        <v>869</v>
      </c>
      <c r="J43" s="346">
        <v>815</v>
      </c>
      <c r="K43" s="346">
        <v>757</v>
      </c>
      <c r="L43" s="346">
        <v>743</v>
      </c>
      <c r="M43" s="347">
        <v>894</v>
      </c>
    </row>
    <row r="44" spans="2:13" ht="27.75" customHeight="1" x14ac:dyDescent="0.15">
      <c r="B44" s="1195"/>
      <c r="C44" s="1196"/>
      <c r="D44" s="104"/>
      <c r="E44" s="1201" t="s">
        <v>36</v>
      </c>
      <c r="F44" s="1201"/>
      <c r="G44" s="1201"/>
      <c r="H44" s="1202"/>
      <c r="I44" s="345">
        <v>1</v>
      </c>
      <c r="J44" s="346" t="s">
        <v>525</v>
      </c>
      <c r="K44" s="346" t="s">
        <v>525</v>
      </c>
      <c r="L44" s="346" t="s">
        <v>525</v>
      </c>
      <c r="M44" s="347" t="s">
        <v>525</v>
      </c>
    </row>
    <row r="45" spans="2:13" ht="27.75" customHeight="1" x14ac:dyDescent="0.15">
      <c r="B45" s="1195"/>
      <c r="C45" s="1196"/>
      <c r="D45" s="104"/>
      <c r="E45" s="1201" t="s">
        <v>37</v>
      </c>
      <c r="F45" s="1201"/>
      <c r="G45" s="1201"/>
      <c r="H45" s="1202"/>
      <c r="I45" s="345">
        <v>666</v>
      </c>
      <c r="J45" s="346">
        <v>635</v>
      </c>
      <c r="K45" s="346">
        <v>598</v>
      </c>
      <c r="L45" s="346">
        <v>575</v>
      </c>
      <c r="M45" s="347">
        <v>564</v>
      </c>
    </row>
    <row r="46" spans="2:13" ht="27.75" customHeight="1" x14ac:dyDescent="0.15">
      <c r="B46" s="1195"/>
      <c r="C46" s="1196"/>
      <c r="D46" s="105"/>
      <c r="E46" s="1201" t="s">
        <v>38</v>
      </c>
      <c r="F46" s="1201"/>
      <c r="G46" s="1201"/>
      <c r="H46" s="1202"/>
      <c r="I46" s="345" t="s">
        <v>525</v>
      </c>
      <c r="J46" s="346" t="s">
        <v>525</v>
      </c>
      <c r="K46" s="346" t="s">
        <v>525</v>
      </c>
      <c r="L46" s="346" t="s">
        <v>525</v>
      </c>
      <c r="M46" s="347" t="s">
        <v>525</v>
      </c>
    </row>
    <row r="47" spans="2:13" ht="27.75" customHeight="1" x14ac:dyDescent="0.15">
      <c r="B47" s="1195"/>
      <c r="C47" s="1196"/>
      <c r="D47" s="106"/>
      <c r="E47" s="1203" t="s">
        <v>39</v>
      </c>
      <c r="F47" s="1204"/>
      <c r="G47" s="1204"/>
      <c r="H47" s="1205"/>
      <c r="I47" s="345" t="s">
        <v>525</v>
      </c>
      <c r="J47" s="346" t="s">
        <v>525</v>
      </c>
      <c r="K47" s="346" t="s">
        <v>525</v>
      </c>
      <c r="L47" s="346" t="s">
        <v>525</v>
      </c>
      <c r="M47" s="347" t="s">
        <v>525</v>
      </c>
    </row>
    <row r="48" spans="2:13" ht="27.75" customHeight="1" x14ac:dyDescent="0.15">
      <c r="B48" s="1195"/>
      <c r="C48" s="1196"/>
      <c r="D48" s="104"/>
      <c r="E48" s="1201" t="s">
        <v>40</v>
      </c>
      <c r="F48" s="1201"/>
      <c r="G48" s="1201"/>
      <c r="H48" s="1202"/>
      <c r="I48" s="345" t="s">
        <v>525</v>
      </c>
      <c r="J48" s="346" t="s">
        <v>525</v>
      </c>
      <c r="K48" s="346" t="s">
        <v>525</v>
      </c>
      <c r="L48" s="346" t="s">
        <v>525</v>
      </c>
      <c r="M48" s="347" t="s">
        <v>525</v>
      </c>
    </row>
    <row r="49" spans="2:13" ht="27.75" customHeight="1" x14ac:dyDescent="0.15">
      <c r="B49" s="1197"/>
      <c r="C49" s="1198"/>
      <c r="D49" s="104"/>
      <c r="E49" s="1201" t="s">
        <v>41</v>
      </c>
      <c r="F49" s="1201"/>
      <c r="G49" s="1201"/>
      <c r="H49" s="1202"/>
      <c r="I49" s="345" t="s">
        <v>525</v>
      </c>
      <c r="J49" s="346" t="s">
        <v>525</v>
      </c>
      <c r="K49" s="346" t="s">
        <v>525</v>
      </c>
      <c r="L49" s="346" t="s">
        <v>525</v>
      </c>
      <c r="M49" s="347" t="s">
        <v>525</v>
      </c>
    </row>
    <row r="50" spans="2:13" ht="27.75" customHeight="1" x14ac:dyDescent="0.15">
      <c r="B50" s="1206" t="s">
        <v>42</v>
      </c>
      <c r="C50" s="1207"/>
      <c r="D50" s="107"/>
      <c r="E50" s="1201" t="s">
        <v>43</v>
      </c>
      <c r="F50" s="1201"/>
      <c r="G50" s="1201"/>
      <c r="H50" s="1202"/>
      <c r="I50" s="345">
        <v>1043</v>
      </c>
      <c r="J50" s="346">
        <v>1053</v>
      </c>
      <c r="K50" s="346">
        <v>1190</v>
      </c>
      <c r="L50" s="346">
        <v>1540</v>
      </c>
      <c r="M50" s="347">
        <v>1640</v>
      </c>
    </row>
    <row r="51" spans="2:13" ht="27.75" customHeight="1" x14ac:dyDescent="0.15">
      <c r="B51" s="1195"/>
      <c r="C51" s="1196"/>
      <c r="D51" s="104"/>
      <c r="E51" s="1201" t="s">
        <v>44</v>
      </c>
      <c r="F51" s="1201"/>
      <c r="G51" s="1201"/>
      <c r="H51" s="1202"/>
      <c r="I51" s="345">
        <v>607</v>
      </c>
      <c r="J51" s="346">
        <v>731</v>
      </c>
      <c r="K51" s="346">
        <v>784</v>
      </c>
      <c r="L51" s="346">
        <v>836</v>
      </c>
      <c r="M51" s="347">
        <v>835</v>
      </c>
    </row>
    <row r="52" spans="2:13" ht="27.75" customHeight="1" x14ac:dyDescent="0.15">
      <c r="B52" s="1197"/>
      <c r="C52" s="1198"/>
      <c r="D52" s="104"/>
      <c r="E52" s="1201" t="s">
        <v>45</v>
      </c>
      <c r="F52" s="1201"/>
      <c r="G52" s="1201"/>
      <c r="H52" s="1202"/>
      <c r="I52" s="345">
        <v>5175</v>
      </c>
      <c r="J52" s="346">
        <v>5010</v>
      </c>
      <c r="K52" s="346">
        <v>4811</v>
      </c>
      <c r="L52" s="346">
        <v>4608</v>
      </c>
      <c r="M52" s="347">
        <v>4415</v>
      </c>
    </row>
    <row r="53" spans="2:13" ht="27.75" customHeight="1" thickBot="1" x14ac:dyDescent="0.2">
      <c r="B53" s="1208" t="s">
        <v>46</v>
      </c>
      <c r="C53" s="1209"/>
      <c r="D53" s="108"/>
      <c r="E53" s="1210" t="s">
        <v>47</v>
      </c>
      <c r="F53" s="1210"/>
      <c r="G53" s="1210"/>
      <c r="H53" s="1211"/>
      <c r="I53" s="348">
        <v>1013</v>
      </c>
      <c r="J53" s="349">
        <v>879</v>
      </c>
      <c r="K53" s="349">
        <v>618</v>
      </c>
      <c r="L53" s="349">
        <v>254</v>
      </c>
      <c r="M53" s="350">
        <v>265</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g/gcZlRnPaEw55PgZgQkE4XzxCtU41gbaKKyUVzbNycVxWqWuT95RC06tuEj8Ul49tTysBbNJsZ297bvcvxqrw==" saltValue="nwAjPiVQmw9vUNVWEPNB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220" t="s">
        <v>50</v>
      </c>
      <c r="D55" s="1220"/>
      <c r="E55" s="1221"/>
      <c r="F55" s="120">
        <v>598</v>
      </c>
      <c r="G55" s="120">
        <v>908</v>
      </c>
      <c r="H55" s="121">
        <v>972</v>
      </c>
    </row>
    <row r="56" spans="2:8" ht="52.5" customHeight="1" x14ac:dyDescent="0.15">
      <c r="B56" s="122"/>
      <c r="C56" s="1222" t="s">
        <v>51</v>
      </c>
      <c r="D56" s="1222"/>
      <c r="E56" s="1223"/>
      <c r="F56" s="123">
        <v>4</v>
      </c>
      <c r="G56" s="123">
        <v>33</v>
      </c>
      <c r="H56" s="124">
        <v>33</v>
      </c>
    </row>
    <row r="57" spans="2:8" ht="53.25" customHeight="1" x14ac:dyDescent="0.15">
      <c r="B57" s="122"/>
      <c r="C57" s="1224" t="s">
        <v>52</v>
      </c>
      <c r="D57" s="1224"/>
      <c r="E57" s="1225"/>
      <c r="F57" s="125">
        <v>523</v>
      </c>
      <c r="G57" s="125">
        <v>514</v>
      </c>
      <c r="H57" s="126">
        <v>524</v>
      </c>
    </row>
    <row r="58" spans="2:8" ht="45.75" customHeight="1" x14ac:dyDescent="0.15">
      <c r="B58" s="127"/>
      <c r="C58" s="1212" t="s">
        <v>594</v>
      </c>
      <c r="D58" s="1213"/>
      <c r="E58" s="1214"/>
      <c r="F58" s="128">
        <v>53</v>
      </c>
      <c r="G58" s="128">
        <v>280</v>
      </c>
      <c r="H58" s="129">
        <v>248</v>
      </c>
    </row>
    <row r="59" spans="2:8" ht="45.75" customHeight="1" x14ac:dyDescent="0.15">
      <c r="B59" s="127"/>
      <c r="C59" s="1212" t="s">
        <v>595</v>
      </c>
      <c r="D59" s="1213"/>
      <c r="E59" s="1214"/>
      <c r="F59" s="128">
        <v>64</v>
      </c>
      <c r="G59" s="128">
        <v>72</v>
      </c>
      <c r="H59" s="129">
        <v>80</v>
      </c>
    </row>
    <row r="60" spans="2:8" ht="45.75" customHeight="1" x14ac:dyDescent="0.15">
      <c r="B60" s="127"/>
      <c r="C60" s="1212" t="s">
        <v>596</v>
      </c>
      <c r="D60" s="1213"/>
      <c r="E60" s="1214"/>
      <c r="F60" s="128">
        <v>76</v>
      </c>
      <c r="G60" s="128">
        <v>67</v>
      </c>
      <c r="H60" s="129">
        <v>70</v>
      </c>
    </row>
    <row r="61" spans="2:8" ht="45.75" customHeight="1" x14ac:dyDescent="0.15">
      <c r="B61" s="127"/>
      <c r="C61" s="1212" t="s">
        <v>597</v>
      </c>
      <c r="D61" s="1213"/>
      <c r="E61" s="1214"/>
      <c r="F61" s="128">
        <v>30</v>
      </c>
      <c r="G61" s="128">
        <v>37</v>
      </c>
      <c r="H61" s="129">
        <v>42</v>
      </c>
    </row>
    <row r="62" spans="2:8" ht="45.75" customHeight="1" thickBot="1" x14ac:dyDescent="0.2">
      <c r="B62" s="130"/>
      <c r="C62" s="1215" t="s">
        <v>598</v>
      </c>
      <c r="D62" s="1216"/>
      <c r="E62" s="1217"/>
      <c r="F62" s="131">
        <v>26</v>
      </c>
      <c r="G62" s="131">
        <v>30</v>
      </c>
      <c r="H62" s="132">
        <v>44</v>
      </c>
    </row>
    <row r="63" spans="2:8" ht="52.5" customHeight="1" thickBot="1" x14ac:dyDescent="0.2">
      <c r="B63" s="133"/>
      <c r="C63" s="1218" t="s">
        <v>53</v>
      </c>
      <c r="D63" s="1218"/>
      <c r="E63" s="1219"/>
      <c r="F63" s="134">
        <v>1125</v>
      </c>
      <c r="G63" s="134">
        <v>1455</v>
      </c>
      <c r="H63" s="135">
        <v>1529</v>
      </c>
    </row>
    <row r="64" spans="2:8" x14ac:dyDescent="0.15"/>
  </sheetData>
  <sheetProtection algorithmName="SHA-512" hashValue="IP03gF9BCZC7qj78gFOvJom46mcrrYCXvi+EifFma6Ba+g1n4TVTMUZwjxZW/VnWZUyRMc20XhQR4JtTQGP3hw==" saltValue="t4bDwMHP4AzMCLNBbz0i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3" t="s">
        <v>609</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259"/>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259"/>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259"/>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259"/>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601</v>
      </c>
    </row>
    <row r="50" spans="1:109" x14ac:dyDescent="0.15">
      <c r="B50" s="259"/>
      <c r="G50" s="1226"/>
      <c r="H50" s="1226"/>
      <c r="I50" s="1226"/>
      <c r="J50" s="1226"/>
      <c r="K50" s="360"/>
      <c r="L50" s="360"/>
      <c r="M50" s="361"/>
      <c r="N50" s="361"/>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30" t="s">
        <v>566</v>
      </c>
      <c r="BQ50" s="1230"/>
      <c r="BR50" s="1230"/>
      <c r="BS50" s="1230"/>
      <c r="BT50" s="1230"/>
      <c r="BU50" s="1230"/>
      <c r="BV50" s="1230"/>
      <c r="BW50" s="1230"/>
      <c r="BX50" s="1230" t="s">
        <v>567</v>
      </c>
      <c r="BY50" s="1230"/>
      <c r="BZ50" s="1230"/>
      <c r="CA50" s="1230"/>
      <c r="CB50" s="1230"/>
      <c r="CC50" s="1230"/>
      <c r="CD50" s="1230"/>
      <c r="CE50" s="1230"/>
      <c r="CF50" s="1230" t="s">
        <v>568</v>
      </c>
      <c r="CG50" s="1230"/>
      <c r="CH50" s="1230"/>
      <c r="CI50" s="1230"/>
      <c r="CJ50" s="1230"/>
      <c r="CK50" s="1230"/>
      <c r="CL50" s="1230"/>
      <c r="CM50" s="1230"/>
      <c r="CN50" s="1230" t="s">
        <v>569</v>
      </c>
      <c r="CO50" s="1230"/>
      <c r="CP50" s="1230"/>
      <c r="CQ50" s="1230"/>
      <c r="CR50" s="1230"/>
      <c r="CS50" s="1230"/>
      <c r="CT50" s="1230"/>
      <c r="CU50" s="1230"/>
      <c r="CV50" s="1230" t="s">
        <v>570</v>
      </c>
      <c r="CW50" s="1230"/>
      <c r="CX50" s="1230"/>
      <c r="CY50" s="1230"/>
      <c r="CZ50" s="1230"/>
      <c r="DA50" s="1230"/>
      <c r="DB50" s="1230"/>
      <c r="DC50" s="1230"/>
    </row>
    <row r="51" spans="1:109" ht="13.5" customHeight="1" x14ac:dyDescent="0.15">
      <c r="B51" s="259"/>
      <c r="G51" s="1243"/>
      <c r="H51" s="1243"/>
      <c r="I51" s="1244"/>
      <c r="J51" s="1244"/>
      <c r="K51" s="1242"/>
      <c r="L51" s="1242"/>
      <c r="M51" s="1242"/>
      <c r="N51" s="1242"/>
      <c r="AM51" s="359"/>
      <c r="AN51" s="1232" t="s">
        <v>602</v>
      </c>
      <c r="AO51" s="1232"/>
      <c r="AP51" s="1232"/>
      <c r="AQ51" s="1232"/>
      <c r="AR51" s="1232"/>
      <c r="AS51" s="1232"/>
      <c r="AT51" s="1232"/>
      <c r="AU51" s="1232"/>
      <c r="AV51" s="1232"/>
      <c r="AW51" s="1232"/>
      <c r="AX51" s="1232"/>
      <c r="AY51" s="1232"/>
      <c r="AZ51" s="1232"/>
      <c r="BA51" s="1232"/>
      <c r="BB51" s="1232" t="s">
        <v>603</v>
      </c>
      <c r="BC51" s="1232"/>
      <c r="BD51" s="1232"/>
      <c r="BE51" s="1232"/>
      <c r="BF51" s="1232"/>
      <c r="BG51" s="1232"/>
      <c r="BH51" s="1232"/>
      <c r="BI51" s="1232"/>
      <c r="BJ51" s="1232"/>
      <c r="BK51" s="1232"/>
      <c r="BL51" s="1232"/>
      <c r="BM51" s="1232"/>
      <c r="BN51" s="1232"/>
      <c r="BO51" s="1232"/>
      <c r="BP51" s="1231">
        <v>41.4</v>
      </c>
      <c r="BQ51" s="1231"/>
      <c r="BR51" s="1231"/>
      <c r="BS51" s="1231"/>
      <c r="BT51" s="1231"/>
      <c r="BU51" s="1231"/>
      <c r="BV51" s="1231"/>
      <c r="BW51" s="1231"/>
      <c r="BX51" s="1231">
        <v>35.5</v>
      </c>
      <c r="BY51" s="1231"/>
      <c r="BZ51" s="1231"/>
      <c r="CA51" s="1231"/>
      <c r="CB51" s="1231"/>
      <c r="CC51" s="1231"/>
      <c r="CD51" s="1231"/>
      <c r="CE51" s="1231"/>
      <c r="CF51" s="1231">
        <v>24</v>
      </c>
      <c r="CG51" s="1231"/>
      <c r="CH51" s="1231"/>
      <c r="CI51" s="1231"/>
      <c r="CJ51" s="1231"/>
      <c r="CK51" s="1231"/>
      <c r="CL51" s="1231"/>
      <c r="CM51" s="1231"/>
      <c r="CN51" s="1231">
        <v>9</v>
      </c>
      <c r="CO51" s="1231"/>
      <c r="CP51" s="1231"/>
      <c r="CQ51" s="1231"/>
      <c r="CR51" s="1231"/>
      <c r="CS51" s="1231"/>
      <c r="CT51" s="1231"/>
      <c r="CU51" s="1231"/>
      <c r="CV51" s="1231">
        <v>9.6</v>
      </c>
      <c r="CW51" s="1231"/>
      <c r="CX51" s="1231"/>
      <c r="CY51" s="1231"/>
      <c r="CZ51" s="1231"/>
      <c r="DA51" s="1231"/>
      <c r="DB51" s="1231"/>
      <c r="DC51" s="1231"/>
    </row>
    <row r="52" spans="1:109" x14ac:dyDescent="0.15">
      <c r="B52" s="259"/>
      <c r="G52" s="1243"/>
      <c r="H52" s="1243"/>
      <c r="I52" s="1244"/>
      <c r="J52" s="1244"/>
      <c r="K52" s="1242"/>
      <c r="L52" s="1242"/>
      <c r="M52" s="1242"/>
      <c r="N52" s="1242"/>
      <c r="AM52" s="359"/>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358"/>
      <c r="B53" s="259"/>
      <c r="G53" s="1243"/>
      <c r="H53" s="1243"/>
      <c r="I53" s="1226"/>
      <c r="J53" s="1226"/>
      <c r="K53" s="1242"/>
      <c r="L53" s="1242"/>
      <c r="M53" s="1242"/>
      <c r="N53" s="1242"/>
      <c r="AM53" s="359"/>
      <c r="AN53" s="1232"/>
      <c r="AO53" s="1232"/>
      <c r="AP53" s="1232"/>
      <c r="AQ53" s="1232"/>
      <c r="AR53" s="1232"/>
      <c r="AS53" s="1232"/>
      <c r="AT53" s="1232"/>
      <c r="AU53" s="1232"/>
      <c r="AV53" s="1232"/>
      <c r="AW53" s="1232"/>
      <c r="AX53" s="1232"/>
      <c r="AY53" s="1232"/>
      <c r="AZ53" s="1232"/>
      <c r="BA53" s="1232"/>
      <c r="BB53" s="1232" t="s">
        <v>604</v>
      </c>
      <c r="BC53" s="1232"/>
      <c r="BD53" s="1232"/>
      <c r="BE53" s="1232"/>
      <c r="BF53" s="1232"/>
      <c r="BG53" s="1232"/>
      <c r="BH53" s="1232"/>
      <c r="BI53" s="1232"/>
      <c r="BJ53" s="1232"/>
      <c r="BK53" s="1232"/>
      <c r="BL53" s="1232"/>
      <c r="BM53" s="1232"/>
      <c r="BN53" s="1232"/>
      <c r="BO53" s="1232"/>
      <c r="BP53" s="1231">
        <v>69.7</v>
      </c>
      <c r="BQ53" s="1231"/>
      <c r="BR53" s="1231"/>
      <c r="BS53" s="1231"/>
      <c r="BT53" s="1231"/>
      <c r="BU53" s="1231"/>
      <c r="BV53" s="1231"/>
      <c r="BW53" s="1231"/>
      <c r="BX53" s="1231">
        <v>68.900000000000006</v>
      </c>
      <c r="BY53" s="1231"/>
      <c r="BZ53" s="1231"/>
      <c r="CA53" s="1231"/>
      <c r="CB53" s="1231"/>
      <c r="CC53" s="1231"/>
      <c r="CD53" s="1231"/>
      <c r="CE53" s="1231"/>
      <c r="CF53" s="1231">
        <v>71.7</v>
      </c>
      <c r="CG53" s="1231"/>
      <c r="CH53" s="1231"/>
      <c r="CI53" s="1231"/>
      <c r="CJ53" s="1231"/>
      <c r="CK53" s="1231"/>
      <c r="CL53" s="1231"/>
      <c r="CM53" s="1231"/>
      <c r="CN53" s="1231">
        <v>75.900000000000006</v>
      </c>
      <c r="CO53" s="1231"/>
      <c r="CP53" s="1231"/>
      <c r="CQ53" s="1231"/>
      <c r="CR53" s="1231"/>
      <c r="CS53" s="1231"/>
      <c r="CT53" s="1231"/>
      <c r="CU53" s="1231"/>
      <c r="CV53" s="1231">
        <v>77.599999999999994</v>
      </c>
      <c r="CW53" s="1231"/>
      <c r="CX53" s="1231"/>
      <c r="CY53" s="1231"/>
      <c r="CZ53" s="1231"/>
      <c r="DA53" s="1231"/>
      <c r="DB53" s="1231"/>
      <c r="DC53" s="1231"/>
    </row>
    <row r="54" spans="1:109" x14ac:dyDescent="0.15">
      <c r="A54" s="358"/>
      <c r="B54" s="259"/>
      <c r="G54" s="1243"/>
      <c r="H54" s="1243"/>
      <c r="I54" s="1226"/>
      <c r="J54" s="1226"/>
      <c r="K54" s="1242"/>
      <c r="L54" s="1242"/>
      <c r="M54" s="1242"/>
      <c r="N54" s="1242"/>
      <c r="AM54" s="359"/>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358"/>
      <c r="B55" s="259"/>
      <c r="G55" s="1226"/>
      <c r="H55" s="1226"/>
      <c r="I55" s="1226"/>
      <c r="J55" s="1226"/>
      <c r="K55" s="1242"/>
      <c r="L55" s="1242"/>
      <c r="M55" s="1242"/>
      <c r="N55" s="1242"/>
      <c r="AN55" s="1230" t="s">
        <v>605</v>
      </c>
      <c r="AO55" s="1230"/>
      <c r="AP55" s="1230"/>
      <c r="AQ55" s="1230"/>
      <c r="AR55" s="1230"/>
      <c r="AS55" s="1230"/>
      <c r="AT55" s="1230"/>
      <c r="AU55" s="1230"/>
      <c r="AV55" s="1230"/>
      <c r="AW55" s="1230"/>
      <c r="AX55" s="1230"/>
      <c r="AY55" s="1230"/>
      <c r="AZ55" s="1230"/>
      <c r="BA55" s="1230"/>
      <c r="BB55" s="1232" t="s">
        <v>603</v>
      </c>
      <c r="BC55" s="1232"/>
      <c r="BD55" s="1232"/>
      <c r="BE55" s="1232"/>
      <c r="BF55" s="1232"/>
      <c r="BG55" s="1232"/>
      <c r="BH55" s="1232"/>
      <c r="BI55" s="1232"/>
      <c r="BJ55" s="1232"/>
      <c r="BK55" s="1232"/>
      <c r="BL55" s="1232"/>
      <c r="BM55" s="1232"/>
      <c r="BN55" s="1232"/>
      <c r="BO55" s="1232"/>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358"/>
      <c r="B56" s="259"/>
      <c r="G56" s="1226"/>
      <c r="H56" s="1226"/>
      <c r="I56" s="1226"/>
      <c r="J56" s="1226"/>
      <c r="K56" s="1242"/>
      <c r="L56" s="1242"/>
      <c r="M56" s="1242"/>
      <c r="N56" s="1242"/>
      <c r="AN56" s="1230"/>
      <c r="AO56" s="1230"/>
      <c r="AP56" s="1230"/>
      <c r="AQ56" s="1230"/>
      <c r="AR56" s="1230"/>
      <c r="AS56" s="1230"/>
      <c r="AT56" s="1230"/>
      <c r="AU56" s="1230"/>
      <c r="AV56" s="1230"/>
      <c r="AW56" s="1230"/>
      <c r="AX56" s="1230"/>
      <c r="AY56" s="1230"/>
      <c r="AZ56" s="1230"/>
      <c r="BA56" s="1230"/>
      <c r="BB56" s="1232"/>
      <c r="BC56" s="1232"/>
      <c r="BD56" s="1232"/>
      <c r="BE56" s="1232"/>
      <c r="BF56" s="1232"/>
      <c r="BG56" s="1232"/>
      <c r="BH56" s="1232"/>
      <c r="BI56" s="1232"/>
      <c r="BJ56" s="1232"/>
      <c r="BK56" s="1232"/>
      <c r="BL56" s="1232"/>
      <c r="BM56" s="1232"/>
      <c r="BN56" s="1232"/>
      <c r="BO56" s="1232"/>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358" customFormat="1" x14ac:dyDescent="0.15">
      <c r="B57" s="362"/>
      <c r="G57" s="1226"/>
      <c r="H57" s="1226"/>
      <c r="I57" s="1245"/>
      <c r="J57" s="1245"/>
      <c r="K57" s="1242"/>
      <c r="L57" s="1242"/>
      <c r="M57" s="1242"/>
      <c r="N57" s="1242"/>
      <c r="AM57" s="255"/>
      <c r="AN57" s="1230"/>
      <c r="AO57" s="1230"/>
      <c r="AP57" s="1230"/>
      <c r="AQ57" s="1230"/>
      <c r="AR57" s="1230"/>
      <c r="AS57" s="1230"/>
      <c r="AT57" s="1230"/>
      <c r="AU57" s="1230"/>
      <c r="AV57" s="1230"/>
      <c r="AW57" s="1230"/>
      <c r="AX57" s="1230"/>
      <c r="AY57" s="1230"/>
      <c r="AZ57" s="1230"/>
      <c r="BA57" s="1230"/>
      <c r="BB57" s="1232" t="s">
        <v>604</v>
      </c>
      <c r="BC57" s="1232"/>
      <c r="BD57" s="1232"/>
      <c r="BE57" s="1232"/>
      <c r="BF57" s="1232"/>
      <c r="BG57" s="1232"/>
      <c r="BH57" s="1232"/>
      <c r="BI57" s="1232"/>
      <c r="BJ57" s="1232"/>
      <c r="BK57" s="1232"/>
      <c r="BL57" s="1232"/>
      <c r="BM57" s="1232"/>
      <c r="BN57" s="1232"/>
      <c r="BO57" s="1232"/>
      <c r="BP57" s="1231">
        <v>59.2</v>
      </c>
      <c r="BQ57" s="1231"/>
      <c r="BR57" s="1231"/>
      <c r="BS57" s="1231"/>
      <c r="BT57" s="1231"/>
      <c r="BU57" s="1231"/>
      <c r="BV57" s="1231"/>
      <c r="BW57" s="1231"/>
      <c r="BX57" s="1231">
        <v>60.3</v>
      </c>
      <c r="BY57" s="1231"/>
      <c r="BZ57" s="1231"/>
      <c r="CA57" s="1231"/>
      <c r="CB57" s="1231"/>
      <c r="CC57" s="1231"/>
      <c r="CD57" s="1231"/>
      <c r="CE57" s="1231"/>
      <c r="CF57" s="1231">
        <v>61</v>
      </c>
      <c r="CG57" s="1231"/>
      <c r="CH57" s="1231"/>
      <c r="CI57" s="1231"/>
      <c r="CJ57" s="1231"/>
      <c r="CK57" s="1231"/>
      <c r="CL57" s="1231"/>
      <c r="CM57" s="1231"/>
      <c r="CN57" s="1231">
        <v>62.3</v>
      </c>
      <c r="CO57" s="1231"/>
      <c r="CP57" s="1231"/>
      <c r="CQ57" s="1231"/>
      <c r="CR57" s="1231"/>
      <c r="CS57" s="1231"/>
      <c r="CT57" s="1231"/>
      <c r="CU57" s="1231"/>
      <c r="CV57" s="1231">
        <v>63.7</v>
      </c>
      <c r="CW57" s="1231"/>
      <c r="CX57" s="1231"/>
      <c r="CY57" s="1231"/>
      <c r="CZ57" s="1231"/>
      <c r="DA57" s="1231"/>
      <c r="DB57" s="1231"/>
      <c r="DC57" s="1231"/>
      <c r="DD57" s="363"/>
      <c r="DE57" s="362"/>
    </row>
    <row r="58" spans="1:109" s="358" customFormat="1" x14ac:dyDescent="0.15">
      <c r="A58" s="255"/>
      <c r="B58" s="362"/>
      <c r="G58" s="1226"/>
      <c r="H58" s="1226"/>
      <c r="I58" s="1245"/>
      <c r="J58" s="1245"/>
      <c r="K58" s="1242"/>
      <c r="L58" s="1242"/>
      <c r="M58" s="1242"/>
      <c r="N58" s="1242"/>
      <c r="AM58" s="255"/>
      <c r="AN58" s="1230"/>
      <c r="AO58" s="1230"/>
      <c r="AP58" s="1230"/>
      <c r="AQ58" s="1230"/>
      <c r="AR58" s="1230"/>
      <c r="AS58" s="1230"/>
      <c r="AT58" s="1230"/>
      <c r="AU58" s="1230"/>
      <c r="AV58" s="1230"/>
      <c r="AW58" s="1230"/>
      <c r="AX58" s="1230"/>
      <c r="AY58" s="1230"/>
      <c r="AZ58" s="1230"/>
      <c r="BA58" s="1230"/>
      <c r="BB58" s="1232"/>
      <c r="BC58" s="1232"/>
      <c r="BD58" s="1232"/>
      <c r="BE58" s="1232"/>
      <c r="BF58" s="1232"/>
      <c r="BG58" s="1232"/>
      <c r="BH58" s="1232"/>
      <c r="BI58" s="1232"/>
      <c r="BJ58" s="1232"/>
      <c r="BK58" s="1232"/>
      <c r="BL58" s="1232"/>
      <c r="BM58" s="1232"/>
      <c r="BN58" s="1232"/>
      <c r="BO58" s="1232"/>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606</v>
      </c>
    </row>
    <row r="64" spans="1:109" x14ac:dyDescent="0.15">
      <c r="B64" s="259"/>
      <c r="G64" s="357"/>
      <c r="I64" s="369"/>
      <c r="J64" s="369"/>
      <c r="K64" s="369"/>
      <c r="L64" s="369"/>
      <c r="M64" s="369"/>
      <c r="N64" s="370"/>
      <c r="AM64" s="357"/>
      <c r="AN64" s="357" t="s">
        <v>600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3" t="s">
        <v>608</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259"/>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259"/>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259"/>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259"/>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601</v>
      </c>
    </row>
    <row r="72" spans="2:107" x14ac:dyDescent="0.15">
      <c r="B72" s="259"/>
      <c r="G72" s="1226"/>
      <c r="H72" s="1226"/>
      <c r="I72" s="1226"/>
      <c r="J72" s="1226"/>
      <c r="K72" s="360"/>
      <c r="L72" s="360"/>
      <c r="M72" s="361"/>
      <c r="N72" s="361"/>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30" t="s">
        <v>566</v>
      </c>
      <c r="BQ72" s="1230"/>
      <c r="BR72" s="1230"/>
      <c r="BS72" s="1230"/>
      <c r="BT72" s="1230"/>
      <c r="BU72" s="1230"/>
      <c r="BV72" s="1230"/>
      <c r="BW72" s="1230"/>
      <c r="BX72" s="1230" t="s">
        <v>567</v>
      </c>
      <c r="BY72" s="1230"/>
      <c r="BZ72" s="1230"/>
      <c r="CA72" s="1230"/>
      <c r="CB72" s="1230"/>
      <c r="CC72" s="1230"/>
      <c r="CD72" s="1230"/>
      <c r="CE72" s="1230"/>
      <c r="CF72" s="1230" t="s">
        <v>568</v>
      </c>
      <c r="CG72" s="1230"/>
      <c r="CH72" s="1230"/>
      <c r="CI72" s="1230"/>
      <c r="CJ72" s="1230"/>
      <c r="CK72" s="1230"/>
      <c r="CL72" s="1230"/>
      <c r="CM72" s="1230"/>
      <c r="CN72" s="1230" t="s">
        <v>569</v>
      </c>
      <c r="CO72" s="1230"/>
      <c r="CP72" s="1230"/>
      <c r="CQ72" s="1230"/>
      <c r="CR72" s="1230"/>
      <c r="CS72" s="1230"/>
      <c r="CT72" s="1230"/>
      <c r="CU72" s="1230"/>
      <c r="CV72" s="1230" t="s">
        <v>570</v>
      </c>
      <c r="CW72" s="1230"/>
      <c r="CX72" s="1230"/>
      <c r="CY72" s="1230"/>
      <c r="CZ72" s="1230"/>
      <c r="DA72" s="1230"/>
      <c r="DB72" s="1230"/>
      <c r="DC72" s="1230"/>
    </row>
    <row r="73" spans="2:107" x14ac:dyDescent="0.15">
      <c r="B73" s="259"/>
      <c r="G73" s="1243"/>
      <c r="H73" s="1243"/>
      <c r="I73" s="1243"/>
      <c r="J73" s="1243"/>
      <c r="K73" s="1246"/>
      <c r="L73" s="1246"/>
      <c r="M73" s="1246"/>
      <c r="N73" s="1246"/>
      <c r="AM73" s="359"/>
      <c r="AN73" s="1232" t="s">
        <v>602</v>
      </c>
      <c r="AO73" s="1232"/>
      <c r="AP73" s="1232"/>
      <c r="AQ73" s="1232"/>
      <c r="AR73" s="1232"/>
      <c r="AS73" s="1232"/>
      <c r="AT73" s="1232"/>
      <c r="AU73" s="1232"/>
      <c r="AV73" s="1232"/>
      <c r="AW73" s="1232"/>
      <c r="AX73" s="1232"/>
      <c r="AY73" s="1232"/>
      <c r="AZ73" s="1232"/>
      <c r="BA73" s="1232"/>
      <c r="BB73" s="1232" t="s">
        <v>603</v>
      </c>
      <c r="BC73" s="1232"/>
      <c r="BD73" s="1232"/>
      <c r="BE73" s="1232"/>
      <c r="BF73" s="1232"/>
      <c r="BG73" s="1232"/>
      <c r="BH73" s="1232"/>
      <c r="BI73" s="1232"/>
      <c r="BJ73" s="1232"/>
      <c r="BK73" s="1232"/>
      <c r="BL73" s="1232"/>
      <c r="BM73" s="1232"/>
      <c r="BN73" s="1232"/>
      <c r="BO73" s="1232"/>
      <c r="BP73" s="1231">
        <v>41.4</v>
      </c>
      <c r="BQ73" s="1231"/>
      <c r="BR73" s="1231"/>
      <c r="BS73" s="1231"/>
      <c r="BT73" s="1231"/>
      <c r="BU73" s="1231"/>
      <c r="BV73" s="1231"/>
      <c r="BW73" s="1231"/>
      <c r="BX73" s="1231">
        <v>35.5</v>
      </c>
      <c r="BY73" s="1231"/>
      <c r="BZ73" s="1231"/>
      <c r="CA73" s="1231"/>
      <c r="CB73" s="1231"/>
      <c r="CC73" s="1231"/>
      <c r="CD73" s="1231"/>
      <c r="CE73" s="1231"/>
      <c r="CF73" s="1231">
        <v>24</v>
      </c>
      <c r="CG73" s="1231"/>
      <c r="CH73" s="1231"/>
      <c r="CI73" s="1231"/>
      <c r="CJ73" s="1231"/>
      <c r="CK73" s="1231"/>
      <c r="CL73" s="1231"/>
      <c r="CM73" s="1231"/>
      <c r="CN73" s="1231">
        <v>9</v>
      </c>
      <c r="CO73" s="1231"/>
      <c r="CP73" s="1231"/>
      <c r="CQ73" s="1231"/>
      <c r="CR73" s="1231"/>
      <c r="CS73" s="1231"/>
      <c r="CT73" s="1231"/>
      <c r="CU73" s="1231"/>
      <c r="CV73" s="1231">
        <v>9.6</v>
      </c>
      <c r="CW73" s="1231"/>
      <c r="CX73" s="1231"/>
      <c r="CY73" s="1231"/>
      <c r="CZ73" s="1231"/>
      <c r="DA73" s="1231"/>
      <c r="DB73" s="1231"/>
      <c r="DC73" s="1231"/>
    </row>
    <row r="74" spans="2:107" x14ac:dyDescent="0.15">
      <c r="B74" s="259"/>
      <c r="G74" s="1243"/>
      <c r="H74" s="1243"/>
      <c r="I74" s="1243"/>
      <c r="J74" s="1243"/>
      <c r="K74" s="1246"/>
      <c r="L74" s="1246"/>
      <c r="M74" s="1246"/>
      <c r="N74" s="1246"/>
      <c r="AM74" s="359"/>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43"/>
      <c r="H75" s="1243"/>
      <c r="I75" s="1226"/>
      <c r="J75" s="1226"/>
      <c r="K75" s="1242"/>
      <c r="L75" s="1242"/>
      <c r="M75" s="1242"/>
      <c r="N75" s="1242"/>
      <c r="AM75" s="359"/>
      <c r="AN75" s="1232"/>
      <c r="AO75" s="1232"/>
      <c r="AP75" s="1232"/>
      <c r="AQ75" s="1232"/>
      <c r="AR75" s="1232"/>
      <c r="AS75" s="1232"/>
      <c r="AT75" s="1232"/>
      <c r="AU75" s="1232"/>
      <c r="AV75" s="1232"/>
      <c r="AW75" s="1232"/>
      <c r="AX75" s="1232"/>
      <c r="AY75" s="1232"/>
      <c r="AZ75" s="1232"/>
      <c r="BA75" s="1232"/>
      <c r="BB75" s="1232" t="s">
        <v>607</v>
      </c>
      <c r="BC75" s="1232"/>
      <c r="BD75" s="1232"/>
      <c r="BE75" s="1232"/>
      <c r="BF75" s="1232"/>
      <c r="BG75" s="1232"/>
      <c r="BH75" s="1232"/>
      <c r="BI75" s="1232"/>
      <c r="BJ75" s="1232"/>
      <c r="BK75" s="1232"/>
      <c r="BL75" s="1232"/>
      <c r="BM75" s="1232"/>
      <c r="BN75" s="1232"/>
      <c r="BO75" s="1232"/>
      <c r="BP75" s="1231">
        <v>4.5999999999999996</v>
      </c>
      <c r="BQ75" s="1231"/>
      <c r="BR75" s="1231"/>
      <c r="BS75" s="1231"/>
      <c r="BT75" s="1231"/>
      <c r="BU75" s="1231"/>
      <c r="BV75" s="1231"/>
      <c r="BW75" s="1231"/>
      <c r="BX75" s="1231">
        <v>5.4</v>
      </c>
      <c r="BY75" s="1231"/>
      <c r="BZ75" s="1231"/>
      <c r="CA75" s="1231"/>
      <c r="CB75" s="1231"/>
      <c r="CC75" s="1231"/>
      <c r="CD75" s="1231"/>
      <c r="CE75" s="1231"/>
      <c r="CF75" s="1231">
        <v>5.9</v>
      </c>
      <c r="CG75" s="1231"/>
      <c r="CH75" s="1231"/>
      <c r="CI75" s="1231"/>
      <c r="CJ75" s="1231"/>
      <c r="CK75" s="1231"/>
      <c r="CL75" s="1231"/>
      <c r="CM75" s="1231"/>
      <c r="CN75" s="1231">
        <v>6.2</v>
      </c>
      <c r="CO75" s="1231"/>
      <c r="CP75" s="1231"/>
      <c r="CQ75" s="1231"/>
      <c r="CR75" s="1231"/>
      <c r="CS75" s="1231"/>
      <c r="CT75" s="1231"/>
      <c r="CU75" s="1231"/>
      <c r="CV75" s="1231">
        <v>6.5</v>
      </c>
      <c r="CW75" s="1231"/>
      <c r="CX75" s="1231"/>
      <c r="CY75" s="1231"/>
      <c r="CZ75" s="1231"/>
      <c r="DA75" s="1231"/>
      <c r="DB75" s="1231"/>
      <c r="DC75" s="1231"/>
    </row>
    <row r="76" spans="2:107" x14ac:dyDescent="0.15">
      <c r="B76" s="259"/>
      <c r="G76" s="1243"/>
      <c r="H76" s="1243"/>
      <c r="I76" s="1226"/>
      <c r="J76" s="1226"/>
      <c r="K76" s="1242"/>
      <c r="L76" s="1242"/>
      <c r="M76" s="1242"/>
      <c r="N76" s="1242"/>
      <c r="AM76" s="359"/>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6"/>
      <c r="H77" s="1226"/>
      <c r="I77" s="1226"/>
      <c r="J77" s="1226"/>
      <c r="K77" s="1246"/>
      <c r="L77" s="1246"/>
      <c r="M77" s="1246"/>
      <c r="N77" s="1246"/>
      <c r="AN77" s="1230" t="s">
        <v>605</v>
      </c>
      <c r="AO77" s="1230"/>
      <c r="AP77" s="1230"/>
      <c r="AQ77" s="1230"/>
      <c r="AR77" s="1230"/>
      <c r="AS77" s="1230"/>
      <c r="AT77" s="1230"/>
      <c r="AU77" s="1230"/>
      <c r="AV77" s="1230"/>
      <c r="AW77" s="1230"/>
      <c r="AX77" s="1230"/>
      <c r="AY77" s="1230"/>
      <c r="AZ77" s="1230"/>
      <c r="BA77" s="1230"/>
      <c r="BB77" s="1232" t="s">
        <v>603</v>
      </c>
      <c r="BC77" s="1232"/>
      <c r="BD77" s="1232"/>
      <c r="BE77" s="1232"/>
      <c r="BF77" s="1232"/>
      <c r="BG77" s="1232"/>
      <c r="BH77" s="1232"/>
      <c r="BI77" s="1232"/>
      <c r="BJ77" s="1232"/>
      <c r="BK77" s="1232"/>
      <c r="BL77" s="1232"/>
      <c r="BM77" s="1232"/>
      <c r="BN77" s="1232"/>
      <c r="BO77" s="1232"/>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6"/>
      <c r="H78" s="1226"/>
      <c r="I78" s="1226"/>
      <c r="J78" s="1226"/>
      <c r="K78" s="1246"/>
      <c r="L78" s="1246"/>
      <c r="M78" s="1246"/>
      <c r="N78" s="1246"/>
      <c r="AN78" s="1230"/>
      <c r="AO78" s="1230"/>
      <c r="AP78" s="1230"/>
      <c r="AQ78" s="1230"/>
      <c r="AR78" s="1230"/>
      <c r="AS78" s="1230"/>
      <c r="AT78" s="1230"/>
      <c r="AU78" s="1230"/>
      <c r="AV78" s="1230"/>
      <c r="AW78" s="1230"/>
      <c r="AX78" s="1230"/>
      <c r="AY78" s="1230"/>
      <c r="AZ78" s="1230"/>
      <c r="BA78" s="1230"/>
      <c r="BB78" s="1232"/>
      <c r="BC78" s="1232"/>
      <c r="BD78" s="1232"/>
      <c r="BE78" s="1232"/>
      <c r="BF78" s="1232"/>
      <c r="BG78" s="1232"/>
      <c r="BH78" s="1232"/>
      <c r="BI78" s="1232"/>
      <c r="BJ78" s="1232"/>
      <c r="BK78" s="1232"/>
      <c r="BL78" s="1232"/>
      <c r="BM78" s="1232"/>
      <c r="BN78" s="1232"/>
      <c r="BO78" s="1232"/>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6"/>
      <c r="H79" s="1226"/>
      <c r="I79" s="1245"/>
      <c r="J79" s="1245"/>
      <c r="K79" s="1247"/>
      <c r="L79" s="1247"/>
      <c r="M79" s="1247"/>
      <c r="N79" s="1247"/>
      <c r="AN79" s="1230"/>
      <c r="AO79" s="1230"/>
      <c r="AP79" s="1230"/>
      <c r="AQ79" s="1230"/>
      <c r="AR79" s="1230"/>
      <c r="AS79" s="1230"/>
      <c r="AT79" s="1230"/>
      <c r="AU79" s="1230"/>
      <c r="AV79" s="1230"/>
      <c r="AW79" s="1230"/>
      <c r="AX79" s="1230"/>
      <c r="AY79" s="1230"/>
      <c r="AZ79" s="1230"/>
      <c r="BA79" s="1230"/>
      <c r="BB79" s="1232" t="s">
        <v>607</v>
      </c>
      <c r="BC79" s="1232"/>
      <c r="BD79" s="1232"/>
      <c r="BE79" s="1232"/>
      <c r="BF79" s="1232"/>
      <c r="BG79" s="1232"/>
      <c r="BH79" s="1232"/>
      <c r="BI79" s="1232"/>
      <c r="BJ79" s="1232"/>
      <c r="BK79" s="1232"/>
      <c r="BL79" s="1232"/>
      <c r="BM79" s="1232"/>
      <c r="BN79" s="1232"/>
      <c r="BO79" s="1232"/>
      <c r="BP79" s="1231">
        <v>7.1</v>
      </c>
      <c r="BQ79" s="1231"/>
      <c r="BR79" s="1231"/>
      <c r="BS79" s="1231"/>
      <c r="BT79" s="1231"/>
      <c r="BU79" s="1231"/>
      <c r="BV79" s="1231"/>
      <c r="BW79" s="1231"/>
      <c r="BX79" s="1231">
        <v>7.3</v>
      </c>
      <c r="BY79" s="1231"/>
      <c r="BZ79" s="1231"/>
      <c r="CA79" s="1231"/>
      <c r="CB79" s="1231"/>
      <c r="CC79" s="1231"/>
      <c r="CD79" s="1231"/>
      <c r="CE79" s="1231"/>
      <c r="CF79" s="1231">
        <v>7.4</v>
      </c>
      <c r="CG79" s="1231"/>
      <c r="CH79" s="1231"/>
      <c r="CI79" s="1231"/>
      <c r="CJ79" s="1231"/>
      <c r="CK79" s="1231"/>
      <c r="CL79" s="1231"/>
      <c r="CM79" s="1231"/>
      <c r="CN79" s="1231">
        <v>7.5</v>
      </c>
      <c r="CO79" s="1231"/>
      <c r="CP79" s="1231"/>
      <c r="CQ79" s="1231"/>
      <c r="CR79" s="1231"/>
      <c r="CS79" s="1231"/>
      <c r="CT79" s="1231"/>
      <c r="CU79" s="1231"/>
      <c r="CV79" s="1231">
        <v>7.5</v>
      </c>
      <c r="CW79" s="1231"/>
      <c r="CX79" s="1231"/>
      <c r="CY79" s="1231"/>
      <c r="CZ79" s="1231"/>
      <c r="DA79" s="1231"/>
      <c r="DB79" s="1231"/>
      <c r="DC79" s="1231"/>
    </row>
    <row r="80" spans="2:107" x14ac:dyDescent="0.15">
      <c r="B80" s="259"/>
      <c r="G80" s="1226"/>
      <c r="H80" s="1226"/>
      <c r="I80" s="1245"/>
      <c r="J80" s="1245"/>
      <c r="K80" s="1247"/>
      <c r="L80" s="1247"/>
      <c r="M80" s="1247"/>
      <c r="N80" s="1247"/>
      <c r="AN80" s="1230"/>
      <c r="AO80" s="1230"/>
      <c r="AP80" s="1230"/>
      <c r="AQ80" s="1230"/>
      <c r="AR80" s="1230"/>
      <c r="AS80" s="1230"/>
      <c r="AT80" s="1230"/>
      <c r="AU80" s="1230"/>
      <c r="AV80" s="1230"/>
      <c r="AW80" s="1230"/>
      <c r="AX80" s="1230"/>
      <c r="AY80" s="1230"/>
      <c r="AZ80" s="1230"/>
      <c r="BA80" s="1230"/>
      <c r="BB80" s="1232"/>
      <c r="BC80" s="1232"/>
      <c r="BD80" s="1232"/>
      <c r="BE80" s="1232"/>
      <c r="BF80" s="1232"/>
      <c r="BG80" s="1232"/>
      <c r="BH80" s="1232"/>
      <c r="BI80" s="1232"/>
      <c r="BJ80" s="1232"/>
      <c r="BK80" s="1232"/>
      <c r="BL80" s="1232"/>
      <c r="BM80" s="1232"/>
      <c r="BN80" s="1232"/>
      <c r="BO80" s="1232"/>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AoCtvJZsdT8+6tg3GRJVK3FOz8gM6OSe1IQaXRNkz2a7wJtyShMEK4d6gsIJtJ33ji40nKllg4ajGcqL9jo9XA==" saltValue="Cd7w5jlGCzlJWkcLnH/3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RU74172pJ/mzUsqTjBPF7T+XS1Lu+rcReKFuX0MH4nfyzXUTMp1LnbBLZYj6jMLZROmJwbzZ6aoz0oIJ73UXRw==" saltValue="ANZ6oYHB1HbZ0j+d6P+3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81ABQf7NqvlW0MDKVVlS8n2khCLY4EAKk++dg9fdIewUKCRmse+mCRuh4JGX5wFtY/1vlsSsuXstp5pkTIwEvg==" saltValue="dr0P9pkHHGUfqQ38d/ON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229614</v>
      </c>
      <c r="E3" s="154"/>
      <c r="F3" s="155">
        <v>271581</v>
      </c>
      <c r="G3" s="156"/>
      <c r="H3" s="157"/>
    </row>
    <row r="4" spans="1:8" x14ac:dyDescent="0.15">
      <c r="A4" s="158"/>
      <c r="B4" s="159"/>
      <c r="C4" s="160"/>
      <c r="D4" s="161">
        <v>100213</v>
      </c>
      <c r="E4" s="162"/>
      <c r="F4" s="163">
        <v>117844</v>
      </c>
      <c r="G4" s="164"/>
      <c r="H4" s="165"/>
    </row>
    <row r="5" spans="1:8" x14ac:dyDescent="0.15">
      <c r="A5" s="146" t="s">
        <v>558</v>
      </c>
      <c r="B5" s="151"/>
      <c r="C5" s="152"/>
      <c r="D5" s="153">
        <v>271431</v>
      </c>
      <c r="E5" s="154"/>
      <c r="F5" s="155">
        <v>268375</v>
      </c>
      <c r="G5" s="156"/>
      <c r="H5" s="157"/>
    </row>
    <row r="6" spans="1:8" x14ac:dyDescent="0.15">
      <c r="A6" s="158"/>
      <c r="B6" s="159"/>
      <c r="C6" s="160"/>
      <c r="D6" s="161">
        <v>88210</v>
      </c>
      <c r="E6" s="162"/>
      <c r="F6" s="163">
        <v>119602</v>
      </c>
      <c r="G6" s="164"/>
      <c r="H6" s="165"/>
    </row>
    <row r="7" spans="1:8" x14ac:dyDescent="0.15">
      <c r="A7" s="146" t="s">
        <v>559</v>
      </c>
      <c r="B7" s="151"/>
      <c r="C7" s="152"/>
      <c r="D7" s="153">
        <v>274134</v>
      </c>
      <c r="E7" s="154"/>
      <c r="F7" s="155">
        <v>301035</v>
      </c>
      <c r="G7" s="156"/>
      <c r="H7" s="157"/>
    </row>
    <row r="8" spans="1:8" x14ac:dyDescent="0.15">
      <c r="A8" s="158"/>
      <c r="B8" s="159"/>
      <c r="C8" s="160"/>
      <c r="D8" s="161">
        <v>109627</v>
      </c>
      <c r="E8" s="162"/>
      <c r="F8" s="163">
        <v>154376</v>
      </c>
      <c r="G8" s="164"/>
      <c r="H8" s="165"/>
    </row>
    <row r="9" spans="1:8" x14ac:dyDescent="0.15">
      <c r="A9" s="146" t="s">
        <v>560</v>
      </c>
      <c r="B9" s="151"/>
      <c r="C9" s="152"/>
      <c r="D9" s="153">
        <v>358103</v>
      </c>
      <c r="E9" s="154"/>
      <c r="F9" s="155">
        <v>277467</v>
      </c>
      <c r="G9" s="156"/>
      <c r="H9" s="157"/>
    </row>
    <row r="10" spans="1:8" x14ac:dyDescent="0.15">
      <c r="A10" s="158"/>
      <c r="B10" s="159"/>
      <c r="C10" s="160"/>
      <c r="D10" s="161">
        <v>103979</v>
      </c>
      <c r="E10" s="162"/>
      <c r="F10" s="163">
        <v>128378</v>
      </c>
      <c r="G10" s="164"/>
      <c r="H10" s="165"/>
    </row>
    <row r="11" spans="1:8" x14ac:dyDescent="0.15">
      <c r="A11" s="146" t="s">
        <v>561</v>
      </c>
      <c r="B11" s="151"/>
      <c r="C11" s="152"/>
      <c r="D11" s="153">
        <v>415966</v>
      </c>
      <c r="E11" s="154"/>
      <c r="F11" s="155">
        <v>282256</v>
      </c>
      <c r="G11" s="156"/>
      <c r="H11" s="157"/>
    </row>
    <row r="12" spans="1:8" x14ac:dyDescent="0.15">
      <c r="A12" s="158"/>
      <c r="B12" s="159"/>
      <c r="C12" s="166"/>
      <c r="D12" s="161">
        <v>170211</v>
      </c>
      <c r="E12" s="162"/>
      <c r="F12" s="163">
        <v>145453</v>
      </c>
      <c r="G12" s="164"/>
      <c r="H12" s="165"/>
    </row>
    <row r="13" spans="1:8" x14ac:dyDescent="0.15">
      <c r="A13" s="146"/>
      <c r="B13" s="151"/>
      <c r="C13" s="152"/>
      <c r="D13" s="153">
        <v>309850</v>
      </c>
      <c r="E13" s="154"/>
      <c r="F13" s="155">
        <v>280143</v>
      </c>
      <c r="G13" s="167"/>
      <c r="H13" s="157"/>
    </row>
    <row r="14" spans="1:8" x14ac:dyDescent="0.15">
      <c r="A14" s="158"/>
      <c r="B14" s="159"/>
      <c r="C14" s="160"/>
      <c r="D14" s="161">
        <v>114448</v>
      </c>
      <c r="E14" s="162"/>
      <c r="F14" s="163">
        <v>133131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3.68</v>
      </c>
      <c r="C19" s="168">
        <f>ROUND(VALUE(SUBSTITUTE(実質収支比率等に係る経年分析!G$48,"▲","-")),2)</f>
        <v>3.22</v>
      </c>
      <c r="D19" s="168">
        <f>ROUND(VALUE(SUBSTITUTE(実質収支比率等に係る経年分析!H$48,"▲","-")),2)</f>
        <v>4.55</v>
      </c>
      <c r="E19" s="168">
        <f>ROUND(VALUE(SUBSTITUTE(実質収支比率等に係る経年分析!I$48,"▲","-")),2)</f>
        <v>5.05</v>
      </c>
      <c r="F19" s="168">
        <f>ROUND(VALUE(SUBSTITUTE(実質収支比率等に係る経年分析!J$48,"▲","-")),2)</f>
        <v>7.14</v>
      </c>
    </row>
    <row r="20" spans="1:11" x14ac:dyDescent="0.15">
      <c r="A20" s="168" t="s">
        <v>57</v>
      </c>
      <c r="B20" s="168">
        <f>ROUND(VALUE(SUBSTITUTE(実質収支比率等に係る経年分析!F$47,"▲","-")),2)</f>
        <v>15.59</v>
      </c>
      <c r="C20" s="168">
        <f>ROUND(VALUE(SUBSTITUTE(実質収支比率等に係る経年分析!G$47,"▲","-")),2)</f>
        <v>16.8</v>
      </c>
      <c r="D20" s="168">
        <f>ROUND(VALUE(SUBSTITUTE(実質収支比率等に係る経年分析!H$47,"▲","-")),2)</f>
        <v>19.16</v>
      </c>
      <c r="E20" s="168">
        <f>ROUND(VALUE(SUBSTITUTE(実質収支比率等に係る経年分析!I$47,"▲","-")),2)</f>
        <v>26.97</v>
      </c>
      <c r="F20" s="168">
        <f>ROUND(VALUE(SUBSTITUTE(実質収支比率等に係る経年分析!J$47,"▲","-")),2)</f>
        <v>29.44</v>
      </c>
    </row>
    <row r="21" spans="1:11" x14ac:dyDescent="0.15">
      <c r="A21" s="168" t="s">
        <v>58</v>
      </c>
      <c r="B21" s="168">
        <f>IF(ISNUMBER(VALUE(SUBSTITUTE(実質収支比率等に係る経年分析!F$49,"▲","-"))),ROUND(VALUE(SUBSTITUTE(実質収支比率等に係る経年分析!F$49,"▲","-")),2),NA())</f>
        <v>-4.7</v>
      </c>
      <c r="C21" s="168">
        <f>IF(ISNUMBER(VALUE(SUBSTITUTE(実質収支比率等に係る経年分析!G$49,"▲","-"))),ROUND(VALUE(SUBSTITUTE(実質収支比率等に係る経年分析!G$49,"▲","-")),2),NA())</f>
        <v>-1.1299999999999999</v>
      </c>
      <c r="D21" s="168">
        <f>IF(ISNUMBER(VALUE(SUBSTITUTE(実質収支比率等に係る経年分析!H$49,"▲","-"))),ROUND(VALUE(SUBSTITUTE(実質収支比率等に係る経年分析!H$49,"▲","-")),2),NA())</f>
        <v>2.94</v>
      </c>
      <c r="E21" s="168">
        <f>IF(ISNUMBER(VALUE(SUBSTITUTE(実質収支比率等に係る経年分析!I$49,"▲","-"))),ROUND(VALUE(SUBSTITUTE(実質収支比率等に係る経年分析!I$49,"▲","-")),2),NA())</f>
        <v>7.69</v>
      </c>
      <c r="F21" s="168">
        <f>IF(ISNUMBER(VALUE(SUBSTITUTE(実質収支比率等に係る経年分析!J$49,"▲","-"))),ROUND(VALUE(SUBSTITUTE(実質収支比率等に係る経年分析!J$49,"▲","-")),2),NA())</f>
        <v>1.1200000000000001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15">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0.28000000000000003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7.0000000000000007E-2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0.14000000000000001</v>
      </c>
    </row>
    <row r="33" spans="1:16" x14ac:dyDescent="0.15">
      <c r="A33" s="169" t="str">
        <f>IF(連結実質赤字比率に係る赤字・黒字の構成分析!C$37="",NA(),連結実質赤字比率に係る赤字・黒字の構成分析!C$37)</f>
        <v>介護保険特別会計（介護サービス事業勘定）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0.14000000000000001</v>
      </c>
    </row>
    <row r="34" spans="1:16" x14ac:dyDescent="0.15">
      <c r="A34" s="169" t="str">
        <f>IF(連結実質赤字比率に係る赤字・黒字の構成分析!C$36="",NA(),連結実質赤字比率に係る赤字・黒字の構成分析!C$36)</f>
        <v>介護保険特別会計（介護保険事業勘定）</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1.1399999999999999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1.66</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2.5499999999999998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2.71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3.67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3.21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4.54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5.05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7.14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565</v>
      </c>
      <c r="E42" s="170"/>
      <c r="F42" s="170"/>
      <c r="G42" s="170">
        <f>'実質公債費比率（分子）の構造'!L$52</f>
        <v>568</v>
      </c>
      <c r="H42" s="170"/>
      <c r="I42" s="170"/>
      <c r="J42" s="170">
        <f>'実質公債費比率（分子）の構造'!M$52</f>
        <v>620</v>
      </c>
      <c r="K42" s="170"/>
      <c r="L42" s="170"/>
      <c r="M42" s="170">
        <f>'実質公債費比率（分子）の構造'!N$52</f>
        <v>622</v>
      </c>
      <c r="N42" s="170"/>
      <c r="O42" s="170"/>
      <c r="P42" s="170">
        <f>'実質公債費比率（分子）の構造'!O$52</f>
        <v>628</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67</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15">
      <c r="A45" s="170" t="s">
        <v>68</v>
      </c>
      <c r="B45" s="170">
        <f>'実質公債費比率（分子）の構造'!K$49</f>
        <v>1</v>
      </c>
      <c r="C45" s="170"/>
      <c r="D45" s="170"/>
      <c r="E45" s="170">
        <f>'実質公債費比率（分子）の構造'!L$49</f>
        <v>1</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110</v>
      </c>
      <c r="C46" s="170"/>
      <c r="D46" s="170"/>
      <c r="E46" s="170">
        <f>'実質公債費比率（分子）の構造'!L$48</f>
        <v>108</v>
      </c>
      <c r="F46" s="170"/>
      <c r="G46" s="170"/>
      <c r="H46" s="170">
        <f>'実質公債費比率（分子）の構造'!M$48</f>
        <v>109</v>
      </c>
      <c r="I46" s="170"/>
      <c r="J46" s="170"/>
      <c r="K46" s="170">
        <f>'実質公債費比率（分子）の構造'!N$48</f>
        <v>94</v>
      </c>
      <c r="L46" s="170"/>
      <c r="M46" s="170"/>
      <c r="N46" s="170">
        <f>'実質公債費比率（分子）の構造'!O$48</f>
        <v>112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582</v>
      </c>
      <c r="C49" s="170"/>
      <c r="D49" s="170"/>
      <c r="E49" s="170">
        <f>'実質公債費比率（分子）の構造'!L$45</f>
        <v>609</v>
      </c>
      <c r="F49" s="170"/>
      <c r="G49" s="170"/>
      <c r="H49" s="170">
        <f>'実質公債費比率（分子）の構造'!M$45</f>
        <v>672</v>
      </c>
      <c r="I49" s="170"/>
      <c r="J49" s="170"/>
      <c r="K49" s="170">
        <f>'実質公債費比率（分子）の構造'!N$45</f>
        <v>700</v>
      </c>
      <c r="L49" s="170"/>
      <c r="M49" s="170"/>
      <c r="N49" s="170">
        <f>'実質公債費比率（分子）の構造'!O$45</f>
        <v>713</v>
      </c>
      <c r="O49" s="170"/>
      <c r="P49" s="170"/>
    </row>
    <row r="50" spans="1:16" x14ac:dyDescent="0.15">
      <c r="A50" s="170" t="s">
        <v>73</v>
      </c>
      <c r="B50" s="170" t="e">
        <f>NA()</f>
        <v>#N/A</v>
      </c>
      <c r="C50" s="170">
        <f>IF(ISNUMBER('実質公債費比率（分子）の構造'!K$53),'実質公債費比率（分子）の構造'!K$53,NA())</f>
        <v>129</v>
      </c>
      <c r="D50" s="170" t="e">
        <f>NA()</f>
        <v>#N/A</v>
      </c>
      <c r="E50" s="170" t="e">
        <f>NA()</f>
        <v>#N/A</v>
      </c>
      <c r="F50" s="170">
        <f>IF(ISNUMBER('実質公債費比率（分子）の構造'!L$53),'実質公債費比率（分子）の構造'!L$53,NA())</f>
        <v>151</v>
      </c>
      <c r="G50" s="170" t="e">
        <f>NA()</f>
        <v>#N/A</v>
      </c>
      <c r="H50" s="170" t="e">
        <f>NA()</f>
        <v>#N/A</v>
      </c>
      <c r="I50" s="170">
        <f>IF(ISNUMBER('実質公債費比率（分子）の構造'!M$53),'実質公債費比率（分子）の構造'!M$53,NA())</f>
        <v>162</v>
      </c>
      <c r="J50" s="170" t="e">
        <f>NA()</f>
        <v>#N/A</v>
      </c>
      <c r="K50" s="170" t="e">
        <f>NA()</f>
        <v>#N/A</v>
      </c>
      <c r="L50" s="170">
        <f>IF(ISNUMBER('実質公債費比率（分子）の構造'!N$53),'実質公債費比率（分子）の構造'!N$53,NA())</f>
        <v>173</v>
      </c>
      <c r="M50" s="170" t="e">
        <f>NA()</f>
        <v>#N/A</v>
      </c>
      <c r="N50" s="170" t="e">
        <f>NA()</f>
        <v>#N/A</v>
      </c>
      <c r="O50" s="170">
        <f>IF(ISNUMBER('実質公債費比率（分子）の構造'!O$53),'実質公債費比率（分子）の構造'!O$53,NA())</f>
        <v>198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5175</v>
      </c>
      <c r="E56" s="169"/>
      <c r="F56" s="169"/>
      <c r="G56" s="169">
        <f>'将来負担比率（分子）の構造'!J$52</f>
        <v>5010</v>
      </c>
      <c r="H56" s="169"/>
      <c r="I56" s="169"/>
      <c r="J56" s="169">
        <f>'将来負担比率（分子）の構造'!K$52</f>
        <v>4811</v>
      </c>
      <c r="K56" s="169"/>
      <c r="L56" s="169"/>
      <c r="M56" s="169">
        <f>'将来負担比率（分子）の構造'!L$52</f>
        <v>4608</v>
      </c>
      <c r="N56" s="169"/>
      <c r="O56" s="169"/>
      <c r="P56" s="169">
        <f>'将来負担比率（分子）の構造'!M$52</f>
        <v>4415</v>
      </c>
    </row>
    <row r="57" spans="1:16" x14ac:dyDescent="0.15">
      <c r="A57" s="169" t="s">
        <v>44</v>
      </c>
      <c r="B57" s="169"/>
      <c r="C57" s="169"/>
      <c r="D57" s="169">
        <f>'将来負担比率（分子）の構造'!I$51</f>
        <v>607</v>
      </c>
      <c r="E57" s="169"/>
      <c r="F57" s="169"/>
      <c r="G57" s="169">
        <f>'将来負担比率（分子）の構造'!J$51</f>
        <v>731</v>
      </c>
      <c r="H57" s="169"/>
      <c r="I57" s="169"/>
      <c r="J57" s="169">
        <f>'将来負担比率（分子）の構造'!K$51</f>
        <v>784</v>
      </c>
      <c r="K57" s="169"/>
      <c r="L57" s="169"/>
      <c r="M57" s="169">
        <f>'将来負担比率（分子）の構造'!L$51</f>
        <v>836</v>
      </c>
      <c r="N57" s="169"/>
      <c r="O57" s="169"/>
      <c r="P57" s="169">
        <f>'将来負担比率（分子）の構造'!M$51</f>
        <v>835</v>
      </c>
    </row>
    <row r="58" spans="1:16" x14ac:dyDescent="0.15">
      <c r="A58" s="169" t="s">
        <v>43</v>
      </c>
      <c r="B58" s="169"/>
      <c r="C58" s="169"/>
      <c r="D58" s="169">
        <f>'将来負担比率（分子）の構造'!I$50</f>
        <v>1043</v>
      </c>
      <c r="E58" s="169"/>
      <c r="F58" s="169"/>
      <c r="G58" s="169">
        <f>'将来負担比率（分子）の構造'!J$50</f>
        <v>1053</v>
      </c>
      <c r="H58" s="169"/>
      <c r="I58" s="169"/>
      <c r="J58" s="169">
        <f>'将来負担比率（分子）の構造'!K$50</f>
        <v>1190</v>
      </c>
      <c r="K58" s="169"/>
      <c r="L58" s="169"/>
      <c r="M58" s="169">
        <f>'将来負担比率（分子）の構造'!L$50</f>
        <v>1540</v>
      </c>
      <c r="N58" s="169"/>
      <c r="O58" s="169"/>
      <c r="P58" s="169">
        <f>'将来負担比率（分子）の構造'!M$50</f>
        <v>1640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666</v>
      </c>
      <c r="C62" s="169"/>
      <c r="D62" s="169"/>
      <c r="E62" s="169">
        <f>'将来負担比率（分子）の構造'!J$45</f>
        <v>635</v>
      </c>
      <c r="F62" s="169"/>
      <c r="G62" s="169"/>
      <c r="H62" s="169">
        <f>'将来負担比率（分子）の構造'!K$45</f>
        <v>598</v>
      </c>
      <c r="I62" s="169"/>
      <c r="J62" s="169"/>
      <c r="K62" s="169">
        <f>'将来負担比率（分子）の構造'!L$45</f>
        <v>575</v>
      </c>
      <c r="L62" s="169"/>
      <c r="M62" s="169"/>
      <c r="N62" s="169">
        <f>'将来負担比率（分子）の構造'!M$45</f>
        <v>564</v>
      </c>
      <c r="O62" s="169"/>
      <c r="P62" s="169"/>
    </row>
    <row r="63" spans="1:16" x14ac:dyDescent="0.15">
      <c r="A63" s="169" t="s">
        <v>36</v>
      </c>
      <c r="B63" s="169">
        <f>'将来負担比率（分子）の構造'!I$44</f>
        <v>1</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869</v>
      </c>
      <c r="C64" s="169"/>
      <c r="D64" s="169"/>
      <c r="E64" s="169">
        <f>'将来負担比率（分子）の構造'!J$43</f>
        <v>815</v>
      </c>
      <c r="F64" s="169"/>
      <c r="G64" s="169"/>
      <c r="H64" s="169">
        <f>'将来負担比率（分子）の構造'!K$43</f>
        <v>757</v>
      </c>
      <c r="I64" s="169"/>
      <c r="J64" s="169"/>
      <c r="K64" s="169">
        <f>'将来負担比率（分子）の構造'!L$43</f>
        <v>743</v>
      </c>
      <c r="L64" s="169"/>
      <c r="M64" s="169"/>
      <c r="N64" s="169">
        <f>'将来負担比率（分子）の構造'!M$43</f>
        <v>894</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6302</v>
      </c>
      <c r="C66" s="169"/>
      <c r="D66" s="169"/>
      <c r="E66" s="169">
        <f>'将来負担比率（分子）の構造'!J$41</f>
        <v>6224</v>
      </c>
      <c r="F66" s="169"/>
      <c r="G66" s="169"/>
      <c r="H66" s="169">
        <f>'将来負担比率（分子）の構造'!K$41</f>
        <v>6049</v>
      </c>
      <c r="I66" s="169"/>
      <c r="J66" s="169"/>
      <c r="K66" s="169">
        <f>'将来負担比率（分子）の構造'!L$41</f>
        <v>5921</v>
      </c>
      <c r="L66" s="169"/>
      <c r="M66" s="169"/>
      <c r="N66" s="169">
        <f>'将来負担比率（分子）の構造'!M$41</f>
        <v>5697</v>
      </c>
      <c r="O66" s="169"/>
      <c r="P66" s="169"/>
    </row>
    <row r="67" spans="1:16" x14ac:dyDescent="0.15">
      <c r="A67" s="169" t="s">
        <v>77</v>
      </c>
      <c r="B67" s="169" t="e">
        <f>NA()</f>
        <v>#N/A</v>
      </c>
      <c r="C67" s="169">
        <f>IF(ISNUMBER('将来負担比率（分子）の構造'!I$53), IF('将来負担比率（分子）の構造'!I$53 &lt; 0, 0, '将来負担比率（分子）の構造'!I$53), NA())</f>
        <v>1013</v>
      </c>
      <c r="D67" s="169" t="e">
        <f>NA()</f>
        <v>#N/A</v>
      </c>
      <c r="E67" s="169" t="e">
        <f>NA()</f>
        <v>#N/A</v>
      </c>
      <c r="F67" s="169">
        <f>IF(ISNUMBER('将来負担比率（分子）の構造'!J$53), IF('将来負担比率（分子）の構造'!J$53 &lt; 0, 0, '将来負担比率（分子）の構造'!J$53), NA())</f>
        <v>879</v>
      </c>
      <c r="G67" s="169" t="e">
        <f>NA()</f>
        <v>#N/A</v>
      </c>
      <c r="H67" s="169" t="e">
        <f>NA()</f>
        <v>#N/A</v>
      </c>
      <c r="I67" s="169">
        <f>IF(ISNUMBER('将来負担比率（分子）の構造'!K$53), IF('将来負担比率（分子）の構造'!K$53 &lt; 0, 0, '将来負担比率（分子）の構造'!K$53), NA())</f>
        <v>618</v>
      </c>
      <c r="J67" s="169" t="e">
        <f>NA()</f>
        <v>#N/A</v>
      </c>
      <c r="K67" s="169" t="e">
        <f>NA()</f>
        <v>#N/A</v>
      </c>
      <c r="L67" s="169">
        <f>IF(ISNUMBER('将来負担比率（分子）の構造'!L$53), IF('将来負担比率（分子）の構造'!L$53 &lt; 0, 0, '将来負担比率（分子）の構造'!L$53), NA())</f>
        <v>254</v>
      </c>
      <c r="M67" s="169" t="e">
        <f>NA()</f>
        <v>#N/A</v>
      </c>
      <c r="N67" s="169" t="e">
        <f>NA()</f>
        <v>#N/A</v>
      </c>
      <c r="O67" s="169">
        <f>IF(ISNUMBER('将来負担比率（分子）の構造'!M$53), IF('将来負担比率（分子）の構造'!M$53 &lt; 0, 0, '将来負担比率（分子）の構造'!M$53), NA())</f>
        <v>265</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598</v>
      </c>
      <c r="C72" s="173">
        <f>基金残高に係る経年分析!G55</f>
        <v>908</v>
      </c>
      <c r="D72" s="173">
        <f>基金残高に係る経年分析!H55</f>
        <v>972</v>
      </c>
    </row>
    <row r="73" spans="1:16" x14ac:dyDescent="0.15">
      <c r="A73" s="172" t="s">
        <v>80</v>
      </c>
      <c r="B73" s="173">
        <f>基金残高に係る経年分析!F56</f>
        <v>4</v>
      </c>
      <c r="C73" s="173">
        <f>基金残高に係る経年分析!G56</f>
        <v>33</v>
      </c>
      <c r="D73" s="173">
        <f>基金残高に係る経年分析!H56</f>
        <v>33</v>
      </c>
    </row>
    <row r="74" spans="1:16" x14ac:dyDescent="0.15">
      <c r="A74" s="172" t="s">
        <v>81</v>
      </c>
      <c r="B74" s="173">
        <f>基金残高に係る経年分析!F57</f>
        <v>523</v>
      </c>
      <c r="C74" s="173">
        <f>基金残高に係る経年分析!G57</f>
        <v>514</v>
      </c>
      <c r="D74" s="173">
        <f>基金残高に係る経年分析!H57</f>
        <v>524</v>
      </c>
    </row>
  </sheetData>
  <sheetProtection algorithmName="SHA-512" hashValue="cbiqgTibJNK1A++/nP5hac3tWaHZV7zr4Pif2YTEqgnCmUGgxK+LhQdLqajpoyAwvNyc1wsoMV6eV28cTgNL6w==" saltValue="qbtnUuIirsb3z7gAQi2Z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スマホ役場用 町民生活課</cp:lastModifiedBy>
  <cp:lastPrinted>2025-02-10T10:24:48Z</cp:lastPrinted>
  <dcterms:created xsi:type="dcterms:W3CDTF">2024-03-14T00:44:42Z</dcterms:created>
  <dcterms:modified xsi:type="dcterms:W3CDTF">2025-03-07T00:51:40Z</dcterms:modified>
  <cp:category/>
</cp:coreProperties>
</file>