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172.16.51.40\総務-企g\☆　財政担当\11公営企業関係\03調査報告\R7\2026.1.29_【依頼：24（水）正午〆】公営企業に係る経営比較分析表（令和６年度決算）の分析・公表について\02提出\"/>
    </mc:Choice>
  </mc:AlternateContent>
  <xr:revisionPtr revIDLastSave="0" documentId="13_ncr:1_{15CA5370-615D-40DE-8128-AC17AA2910B1}" xr6:coauthVersionLast="47" xr6:coauthVersionMax="47" xr10:uidLastSave="{00000000-0000-0000-0000-000000000000}"/>
  <workbookProtection workbookAlgorithmName="SHA-512" workbookHashValue="RMpCdVN6b4m7NVSUqzLFpk1scbHZgQUSticx6d+75kaHEeGN1ut+OVz8XC4syuKYSyST0CPbMiRrbamXaPyvcg==" workbookSaltValue="9NhPCwjuP9P8TYSTpujsew==" workbookSpinCount="100000" lockStructure="1"/>
  <bookViews>
    <workbookView xWindow="-110" yWindow="-110" windowWidth="19420" windowHeight="105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R6" i="5"/>
  <c r="AD10" i="4" s="1"/>
  <c r="Q6" i="5"/>
  <c r="W10" i="4" s="1"/>
  <c r="P6" i="5"/>
  <c r="P10" i="4" s="1"/>
  <c r="O6" i="5"/>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K85" i="4"/>
  <c r="J85" i="4"/>
  <c r="I85" i="4"/>
  <c r="F85" i="4"/>
  <c r="E85" i="4"/>
  <c r="AT10" i="4"/>
  <c r="I10" i="4"/>
  <c r="AL8" i="4"/>
  <c r="P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<sst xmlns="http://schemas.openxmlformats.org/spreadsheetml/2006/main" count="319" uniqueCount="117">
  <si>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</si>
  <si>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</si>
  <si>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</si>
  <si>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</si>
  <si>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</si>
  <si>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</si>
  <si>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</si>
  <si>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</si>
  <si>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</si>
  <si>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</si>
  <si>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</si>
  <si>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</si>
  <si>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</si>
  <si>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</si>
  <si>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</si>
  <si>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</si>
  <si>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</si>
  <si>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</si>
  <si>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</si>
  <si>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</si>
  <si>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</si>
  <si>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</si>
  <si>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</si>
  <si>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</si>
  <si>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</si>
  <si>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</si>
  <si>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</si>
  <si>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</si>
  <si>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</si>
  <si>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</si>
  <si>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</si>
  <si>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</si>
  <si>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</si>
  <si>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</si>
  <si>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</si>
  <si>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</si>
  <si>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</si>
  <si>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</si>
  <si>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</si>
  <si>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</si>
  <si>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</si>
  <si>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</si>
  <si>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</si>
  <si>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</si>
  <si>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</si>
  <si>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</si>
  <si>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</si>
  <si>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</si>
  <si>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</si>
  <si>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</si>
  <si>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</si>
  <si>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</si>
  <si>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</si>
  <si>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</si>
  <si>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</si>
  <si>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</si>
  <si>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</si>
  <si>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</si>
  <si>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</si>
  <si>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</si>
  <si>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</si>
  <si>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</si>
  <si>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</si>
  <si>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</si>
  <si>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</si>
  <si>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</si>
  <si>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</si>
  <si>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</si>
  <si>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</si>
  <si>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</si>
  <si>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</si>
  <si>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</si>
  <si>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</si>
  <si>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</si>
  <si>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</si>
  <si>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</si>
  <si>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</si>
  <si>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</si>
  <si>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</si>
  <si>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</si>
  <si>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</si>
  <si>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</si>
  <si>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</si>
  <si>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</si>
  <si>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</si>
  <si>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</si>
  <si>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</si>
  <si>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</si>
  <si>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</si>
  <si>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</si>
  <si>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</si>
  <si>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</si>
  <si>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</si>
  <si>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</si>
  <si>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</si>
  <si>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</si>
  <si>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北海道　下川町</t>
  </si>
  <si>
    <t>法適用</t>
  </si>
  <si>
    <t>下水道事業</t>
  </si>
  <si>
    <t>公共下水道</t>
  </si>
  <si>
    <t>Cd2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</si>
  <si>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</si>
  <si>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</si>
  <si>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</si>
  <si>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</si>
  <si>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</si>
  <si>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</si>
  <si>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</si>
  <si>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</si>
  <si>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</si>
  <si>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</si>
  <si>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</si>
  <si>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</si>
  <si>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</si>
  <si>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町の公共下水道は、平成8年に供用開始し、下水道の普及率を向上させるため、当初から低廉な料金水準としてきましたが、今後、浄化センターの機械・設備等の更新にかかる財源が必要な状況にあり、人口減少による料金収入の減収が見込まれるため、将来人口や更新投資を踏まえ、料金収入の見直しに向けた検討を行っていく必要があります。</t>
    <phoneticPr fontId="4"/>
  </si>
  <si>
    <t>①経常収支比率は、100％以上で単年度の収支が黒字であることを示しており、当該値は100％以上であるが、一般会計からの繰出しによるものであるため、使用料の見直しに向けた検討が必要です。
④企業債残高対事業規模比率は、料金収入に対する企業債残高の割合で、企業債残高の規模を表す指標であり、繰出基準に基づき一般会計で負担しているため、料金収入に対する残高はない状態にあります。
⑤経費回収率は、100％以上で汚水処理に係る費用が使用料収入で賄えていることを示しており、類似団体平均値を下回り、経費回収率が100％未満であることからも、使用料の見直しに向けた検討が必要です。
⑥汚水処理原価は、有収水量1㎥あたり、どれだけの費用がかかっているかを表す指標であり、類似団体平均値を上回っているため、経費の削減に向けた取り組みが必要です。
⑦施設利用率は、一日に対応可能な処理能力に対する、一日平均処理水量の割合で、施設の利用状況や適正規模を判断する指標でありますが、施設整備が完了しているため、今後の改築時において、適正規模に向けた検討を行う必要があります。
⑧水洗化率は、現在処理区域内人口のうち、水洗便所を設置して汚水処理をしている人口の割合を表した指標であり、類似団体平均を上回っていますが、今後も水洗化率の向上に向けた取り組みが必要です。</t>
    <rPh sb="1" eb="3">
      <t>ケイジョウ</t>
    </rPh>
    <rPh sb="45" eb="47">
      <t>イジョウ</t>
    </rPh>
    <rPh sb="52" eb="56">
      <t>イッパンカイケイ</t>
    </rPh>
    <rPh sb="59" eb="61">
      <t>クリダ</t>
    </rPh>
    <phoneticPr fontId="4"/>
  </si>
  <si>
    <t>①有形固定資産減価償却率は、有形固定資産のうち償却対象資産の減価償却がどの程度進んでいるかを表す指標で、類似団体平均値を下回っています。
②管渠老朽化率は、法定耐用年数を超えた管渠延長の割合を表した指標で、現状、法定耐用年数を超えた管渠はありません。
③管渠改善率は、当該年度に更新した管渠延長の割合を示す指標で、管渠の更新ペースや状況が把握できるものであり、類似団体平均値を下回っています。
　いずれの比率においても最も古い管渠が平成5年度に整備したもので法定耐用年数を経過した管渠は令和6年度末で0％となっていますが、今後、管渠の長寿命化に向けた計画を策定し、計画的な整備と長寿命化につなげます。</t>
    <rPh sb="1" eb="3">
      <t>ユウケイ</t>
    </rPh>
    <rPh sb="3" eb="5">
      <t>コテイ</t>
    </rPh>
    <rPh sb="5" eb="7">
      <t>シサン</t>
    </rPh>
    <rPh sb="7" eb="12">
      <t>ゲンカショウキャクリツ</t>
    </rPh>
    <rPh sb="52" eb="56">
      <t>ルイジダンタイ</t>
    </rPh>
    <rPh sb="56" eb="59">
      <t>ヘイキンチ</t>
    </rPh>
    <rPh sb="60" eb="62">
      <t>シタマワ</t>
    </rPh>
    <rPh sb="70" eb="72">
      <t>カンキョ</t>
    </rPh>
    <rPh sb="72" eb="76">
      <t>ロウキュウカリツ</t>
    </rPh>
    <rPh sb="103" eb="105">
      <t>ゲンジョウ</t>
    </rPh>
    <rPh sb="106" eb="108">
      <t>ホウテイ</t>
    </rPh>
    <rPh sb="108" eb="112">
      <t>タイヨウネンスウ</t>
    </rPh>
    <rPh sb="113" eb="114">
      <t>コ</t>
    </rPh>
    <rPh sb="116" eb="118">
      <t>カンキョ</t>
    </rPh>
    <rPh sb="202" eb="204">
      <t>ヒリツ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</si>
</sst>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531D-47D6-A901-D6411766CC84}"/>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0.04</c:v>
                </c:pt>
              </c:numCache>
            </c:numRef>
          </c:val>
          <c:smooth val="0"/>
          <c:extLst>
            <c:ext xmlns:c16="http://schemas.microsoft.com/office/drawing/2014/chart" uri="{C3380CC4-5D6E-409C-BE32-E72D297353CC}">
              <c16:uniqueId val="{00000001-531D-47D6-A901-D6411766CC84}"/>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35.19</c:v>
                </c:pt>
              </c:numCache>
            </c:numRef>
          </c:val>
          <c:extLst>
            <c:ext xmlns:c16="http://schemas.microsoft.com/office/drawing/2014/chart" uri="{C3380CC4-5D6E-409C-BE32-E72D297353CC}">
              <c16:uniqueId val="{00000000-6420-4256-A571-8A30ACC88CC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48.92</c:v>
                </c:pt>
              </c:numCache>
            </c:numRef>
          </c:val>
          <c:smooth val="0"/>
          <c:extLst>
            <c:ext xmlns:c16="http://schemas.microsoft.com/office/drawing/2014/chart" uri="{C3380CC4-5D6E-409C-BE32-E72D297353CC}">
              <c16:uniqueId val="{00000001-6420-4256-A571-8A30ACC88CC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97.57</c:v>
                </c:pt>
              </c:numCache>
            </c:numRef>
          </c:val>
          <c:extLst>
            <c:ext xmlns:c16="http://schemas.microsoft.com/office/drawing/2014/chart" uri="{C3380CC4-5D6E-409C-BE32-E72D297353CC}">
              <c16:uniqueId val="{00000000-D2EB-4F29-B16F-F06BB6E6614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80.760000000000005</c:v>
                </c:pt>
              </c:numCache>
            </c:numRef>
          </c:val>
          <c:smooth val="0"/>
          <c:extLst>
            <c:ext xmlns:c16="http://schemas.microsoft.com/office/drawing/2014/chart" uri="{C3380CC4-5D6E-409C-BE32-E72D297353CC}">
              <c16:uniqueId val="{00000001-D2EB-4F29-B16F-F06BB6E6614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113.2</c:v>
                </c:pt>
              </c:numCache>
            </c:numRef>
          </c:val>
          <c:extLst>
            <c:ext xmlns:c16="http://schemas.microsoft.com/office/drawing/2014/chart" uri="{C3380CC4-5D6E-409C-BE32-E72D297353CC}">
              <c16:uniqueId val="{00000000-51EC-4818-B245-415C3756B24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107.83</c:v>
                </c:pt>
              </c:numCache>
            </c:numRef>
          </c:val>
          <c:smooth val="0"/>
          <c:extLst>
            <c:ext xmlns:c16="http://schemas.microsoft.com/office/drawing/2014/chart" uri="{C3380CC4-5D6E-409C-BE32-E72D297353CC}">
              <c16:uniqueId val="{00000001-51EC-4818-B245-415C3756B24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3.77</c:v>
                </c:pt>
              </c:numCache>
            </c:numRef>
          </c:val>
          <c:extLst>
            <c:ext xmlns:c16="http://schemas.microsoft.com/office/drawing/2014/chart" uri="{C3380CC4-5D6E-409C-BE32-E72D297353CC}">
              <c16:uniqueId val="{00000000-EB66-41E7-90D2-C9294E82A357}"/>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22.1</c:v>
                </c:pt>
              </c:numCache>
            </c:numRef>
          </c:val>
          <c:smooth val="0"/>
          <c:extLst>
            <c:ext xmlns:c16="http://schemas.microsoft.com/office/drawing/2014/chart" uri="{C3380CC4-5D6E-409C-BE32-E72D297353CC}">
              <c16:uniqueId val="{00000001-EB66-41E7-90D2-C9294E82A357}"/>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817-48DA-8034-E477D545C13B}"/>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817-48DA-8034-E477D545C13B}"/>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00A4-45D0-8F9B-162A925C71B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30.17</c:v>
                </c:pt>
              </c:numCache>
            </c:numRef>
          </c:val>
          <c:smooth val="0"/>
          <c:extLst>
            <c:ext xmlns:c16="http://schemas.microsoft.com/office/drawing/2014/chart" uri="{C3380CC4-5D6E-409C-BE32-E72D297353CC}">
              <c16:uniqueId val="{00000001-00A4-45D0-8F9B-162A925C71B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66.28</c:v>
                </c:pt>
              </c:numCache>
            </c:numRef>
          </c:val>
          <c:extLst>
            <c:ext xmlns:c16="http://schemas.microsoft.com/office/drawing/2014/chart" uri="{C3380CC4-5D6E-409C-BE32-E72D297353CC}">
              <c16:uniqueId val="{00000000-8AE2-45E3-B417-41E6009A4C6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56.13</c:v>
                </c:pt>
              </c:numCache>
            </c:numRef>
          </c:val>
          <c:smooth val="0"/>
          <c:extLst>
            <c:ext xmlns:c16="http://schemas.microsoft.com/office/drawing/2014/chart" uri="{C3380CC4-5D6E-409C-BE32-E72D297353CC}">
              <c16:uniqueId val="{00000001-8AE2-45E3-B417-41E6009A4C6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7694-4FEF-BA3C-EE1628A7DAFE}"/>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1343.89</c:v>
                </c:pt>
              </c:numCache>
            </c:numRef>
          </c:val>
          <c:smooth val="0"/>
          <c:extLst>
            <c:ext xmlns:c16="http://schemas.microsoft.com/office/drawing/2014/chart" uri="{C3380CC4-5D6E-409C-BE32-E72D297353CC}">
              <c16:uniqueId val="{00000001-7694-4FEF-BA3C-EE1628A7DAFE}"/>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39.96</c:v>
                </c:pt>
              </c:numCache>
            </c:numRef>
          </c:val>
          <c:extLst>
            <c:ext xmlns:c16="http://schemas.microsoft.com/office/drawing/2014/chart" uri="{C3380CC4-5D6E-409C-BE32-E72D297353CC}">
              <c16:uniqueId val="{00000000-C28A-4DE0-BF4E-30E66F29F0A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72.84</c:v>
                </c:pt>
              </c:numCache>
            </c:numRef>
          </c:val>
          <c:smooth val="0"/>
          <c:extLst>
            <c:ext xmlns:c16="http://schemas.microsoft.com/office/drawing/2014/chart" uri="{C3380CC4-5D6E-409C-BE32-E72D297353CC}">
              <c16:uniqueId val="{00000001-C28A-4DE0-BF4E-30E66F29F0A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318.99</c:v>
                </c:pt>
              </c:numCache>
            </c:numRef>
          </c:val>
          <c:extLst>
            <c:ext xmlns:c16="http://schemas.microsoft.com/office/drawing/2014/chart" uri="{C3380CC4-5D6E-409C-BE32-E72D297353CC}">
              <c16:uniqueId val="{00000000-E9E2-435E-816B-13729069D7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232.33</c:v>
                </c:pt>
              </c:numCache>
            </c:numRef>
          </c:val>
          <c:smooth val="0"/>
          <c:extLst>
            <c:ext xmlns:c16="http://schemas.microsoft.com/office/drawing/2014/chart" uri="{C3380CC4-5D6E-409C-BE32-E72D297353CC}">
              <c16:uniqueId val="{00000001-E9E2-435E-816B-13729069D7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55" zoomScale="85" zoomScaleNormal="85" workbookViewId="0">
      <selection activeCell="BL64" sqref="BL64:BZ65"/>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2">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2">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29" t="str">
        <f>データ!H6</f>
        <v>北海道　下川町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2">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Cd2</v>
      </c>
      <c r="X8" s="34"/>
      <c r="Y8" s="34"/>
      <c r="Z8" s="34"/>
      <c r="AA8" s="34"/>
      <c r="AB8" s="34"/>
      <c r="AC8" s="34"/>
      <c r="AD8" s="35" t="str">
        <f>データ!$M$6</f>
        <v>非設置</v>
      </c>
      <c r="AE8" s="35"/>
      <c r="AF8" s="35"/>
      <c r="AG8" s="35"/>
      <c r="AH8" s="35"/>
      <c r="AI8" s="35"/>
      <c r="AJ8" s="35"/>
      <c r="AK8" s="3"/>
      <c r="AL8" s="36">
        <f>データ!S6</f>
        <v>2836</v>
      </c>
      <c r="AM8" s="36"/>
      <c r="AN8" s="36"/>
      <c r="AO8" s="36"/>
      <c r="AP8" s="36"/>
      <c r="AQ8" s="36"/>
      <c r="AR8" s="36"/>
      <c r="AS8" s="36"/>
      <c r="AT8" s="37">
        <f>データ!T6</f>
        <v>644.54</v>
      </c>
      <c r="AU8" s="37"/>
      <c r="AV8" s="37"/>
      <c r="AW8" s="37"/>
      <c r="AX8" s="37"/>
      <c r="AY8" s="37"/>
      <c r="AZ8" s="37"/>
      <c r="BA8" s="37"/>
      <c r="BB8" s="37">
        <f>データ!U6</f>
        <v>4.4000000000000004</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2">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2">
      <c r="A10" s="2"/>
      <c r="B10" s="37" t="str">
        <f>データ!N6</f>
        <v>-</v>
      </c>
      <c r="C10" s="37"/>
      <c r="D10" s="37"/>
      <c r="E10" s="37"/>
      <c r="F10" s="37"/>
      <c r="G10" s="37"/>
      <c r="H10" s="37"/>
      <c r="I10" s="37">
        <f>データ!O6</f>
        <v>78.69</v>
      </c>
      <c r="J10" s="37"/>
      <c r="K10" s="37"/>
      <c r="L10" s="37"/>
      <c r="M10" s="37"/>
      <c r="N10" s="37"/>
      <c r="O10" s="37"/>
      <c r="P10" s="37">
        <f>データ!P6</f>
        <v>79.510000000000005</v>
      </c>
      <c r="Q10" s="37"/>
      <c r="R10" s="37"/>
      <c r="S10" s="37"/>
      <c r="T10" s="37"/>
      <c r="U10" s="37"/>
      <c r="V10" s="37"/>
      <c r="W10" s="37">
        <f>データ!Q6</f>
        <v>70.89</v>
      </c>
      <c r="X10" s="37"/>
      <c r="Y10" s="37"/>
      <c r="Z10" s="37"/>
      <c r="AA10" s="37"/>
      <c r="AB10" s="37"/>
      <c r="AC10" s="37"/>
      <c r="AD10" s="36">
        <f>データ!R6</f>
        <v>2486</v>
      </c>
      <c r="AE10" s="36"/>
      <c r="AF10" s="36"/>
      <c r="AG10" s="36"/>
      <c r="AH10" s="36"/>
      <c r="AI10" s="36"/>
      <c r="AJ10" s="36"/>
      <c r="AK10" s="2"/>
      <c r="AL10" s="36">
        <f>データ!V6</f>
        <v>2220</v>
      </c>
      <c r="AM10" s="36"/>
      <c r="AN10" s="36"/>
      <c r="AO10" s="36"/>
      <c r="AP10" s="36"/>
      <c r="AQ10" s="36"/>
      <c r="AR10" s="36"/>
      <c r="AS10" s="36"/>
      <c r="AT10" s="37">
        <f>データ!W6</f>
        <v>1.69</v>
      </c>
      <c r="AU10" s="37"/>
      <c r="AV10" s="37"/>
      <c r="AW10" s="37"/>
      <c r="AX10" s="37"/>
      <c r="AY10" s="37"/>
      <c r="AZ10" s="37"/>
      <c r="BA10" s="37"/>
      <c r="BB10" s="37">
        <f>データ!X6</f>
        <v>1313.61</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2">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2">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2">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2">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17JjiVd5Q8As72ba1K7Y/Kh+jV4KcRyVqiblcwm1pGXsJ9R7NGhJAyyTJBs8eQy0JFlKckUMHJL9CQ5S4yxo9g==" saltValue="aMcaXmuI6S09CdP2ghHSOQ=="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14681</v>
      </c>
      <c r="D6" s="19">
        <f t="shared" si="3"/>
        <v>46</v>
      </c>
      <c r="E6" s="19">
        <f t="shared" si="3"/>
        <v>17</v>
      </c>
      <c r="F6" s="19">
        <f t="shared" si="3"/>
        <v>1</v>
      </c>
      <c r="G6" s="19">
        <f t="shared" si="3"/>
        <v>0</v>
      </c>
      <c r="H6" s="19" t="str">
        <f t="shared" si="3"/>
        <v>北海道　下川町</v>
      </c>
      <c r="I6" s="19" t="str">
        <f t="shared" si="3"/>
        <v>法適用</v>
      </c>
      <c r="J6" s="19" t="str">
        <f t="shared" si="3"/>
        <v>下水道事業</v>
      </c>
      <c r="K6" s="19" t="str">
        <f t="shared" si="3"/>
        <v>公共下水道</v>
      </c>
      <c r="L6" s="19" t="str">
        <f t="shared" si="3"/>
        <v>Cd2</v>
      </c>
      <c r="M6" s="19" t="str">
        <f t="shared" si="3"/>
        <v>非設置</v>
      </c>
      <c r="N6" s="20" t="str">
        <f t="shared" si="3"/>
        <v>-</v>
      </c>
      <c r="O6" s="20">
        <f t="shared" si="3"/>
        <v>78.69</v>
      </c>
      <c r="P6" s="20">
        <f t="shared" si="3"/>
        <v>79.510000000000005</v>
      </c>
      <c r="Q6" s="20">
        <f t="shared" si="3"/>
        <v>70.89</v>
      </c>
      <c r="R6" s="20">
        <f t="shared" si="3"/>
        <v>2486</v>
      </c>
      <c r="S6" s="20">
        <f t="shared" si="3"/>
        <v>2836</v>
      </c>
      <c r="T6" s="20">
        <f t="shared" si="3"/>
        <v>644.54</v>
      </c>
      <c r="U6" s="20">
        <f t="shared" si="3"/>
        <v>4.4000000000000004</v>
      </c>
      <c r="V6" s="20">
        <f t="shared" si="3"/>
        <v>2220</v>
      </c>
      <c r="W6" s="20">
        <f t="shared" si="3"/>
        <v>1.69</v>
      </c>
      <c r="X6" s="20">
        <f t="shared" si="3"/>
        <v>1313.61</v>
      </c>
      <c r="Y6" s="21" t="str">
        <f>IF(Y7="",NA(),Y7)</f>
        <v>-</v>
      </c>
      <c r="Z6" s="21" t="str">
        <f t="shared" ref="Z6:AH6" si="4">IF(Z7="",NA(),Z7)</f>
        <v>-</v>
      </c>
      <c r="AA6" s="21" t="str">
        <f t="shared" si="4"/>
        <v>-</v>
      </c>
      <c r="AB6" s="21" t="str">
        <f t="shared" si="4"/>
        <v>-</v>
      </c>
      <c r="AC6" s="21">
        <f t="shared" si="4"/>
        <v>113.2</v>
      </c>
      <c r="AD6" s="21" t="str">
        <f t="shared" si="4"/>
        <v>-</v>
      </c>
      <c r="AE6" s="21" t="str">
        <f t="shared" si="4"/>
        <v>-</v>
      </c>
      <c r="AF6" s="21" t="str">
        <f t="shared" si="4"/>
        <v>-</v>
      </c>
      <c r="AG6" s="21" t="str">
        <f t="shared" si="4"/>
        <v>-</v>
      </c>
      <c r="AH6" s="21">
        <f t="shared" si="4"/>
        <v>107.83</v>
      </c>
      <c r="AI6" s="20" t="str">
        <f>IF(AI7="","",IF(AI7="-","【-】","【"&amp;SUBSTITUTE(TEXT(AI7,"#,##0.00"),"-","△")&amp;"】"))</f>
        <v>【105.36】</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30.17</v>
      </c>
      <c r="AT6" s="20" t="str">
        <f>IF(AT7="","",IF(AT7="-","【-】","【"&amp;SUBSTITUTE(TEXT(AT7,"#,##0.00"),"-","△")&amp;"】"))</f>
        <v>【3.12】</v>
      </c>
      <c r="AU6" s="21" t="str">
        <f>IF(AU7="",NA(),AU7)</f>
        <v>-</v>
      </c>
      <c r="AV6" s="21" t="str">
        <f t="shared" ref="AV6:BD6" si="6">IF(AV7="",NA(),AV7)</f>
        <v>-</v>
      </c>
      <c r="AW6" s="21" t="str">
        <f t="shared" si="6"/>
        <v>-</v>
      </c>
      <c r="AX6" s="21" t="str">
        <f t="shared" si="6"/>
        <v>-</v>
      </c>
      <c r="AY6" s="21">
        <f t="shared" si="6"/>
        <v>66.28</v>
      </c>
      <c r="AZ6" s="21" t="str">
        <f t="shared" si="6"/>
        <v>-</v>
      </c>
      <c r="BA6" s="21" t="str">
        <f t="shared" si="6"/>
        <v>-</v>
      </c>
      <c r="BB6" s="21" t="str">
        <f t="shared" si="6"/>
        <v>-</v>
      </c>
      <c r="BC6" s="21" t="str">
        <f t="shared" si="6"/>
        <v>-</v>
      </c>
      <c r="BD6" s="21">
        <f t="shared" si="6"/>
        <v>56.13</v>
      </c>
      <c r="BE6" s="20" t="str">
        <f>IF(BE7="","",IF(BE7="-","【-】","【"&amp;SUBSTITUTE(TEXT(BE7,"#,##0.00"),"-","△")&amp;"】"))</f>
        <v>【82.75】</v>
      </c>
      <c r="BF6" s="21" t="str">
        <f>IF(BF7="",NA(),BF7)</f>
        <v>-</v>
      </c>
      <c r="BG6" s="21" t="str">
        <f t="shared" ref="BG6:BO6" si="7">IF(BG7="",NA(),BG7)</f>
        <v>-</v>
      </c>
      <c r="BH6" s="21" t="str">
        <f t="shared" si="7"/>
        <v>-</v>
      </c>
      <c r="BI6" s="21" t="str">
        <f t="shared" si="7"/>
        <v>-</v>
      </c>
      <c r="BJ6" s="20">
        <f t="shared" si="7"/>
        <v>0</v>
      </c>
      <c r="BK6" s="21" t="str">
        <f t="shared" si="7"/>
        <v>-</v>
      </c>
      <c r="BL6" s="21" t="str">
        <f t="shared" si="7"/>
        <v>-</v>
      </c>
      <c r="BM6" s="21" t="str">
        <f t="shared" si="7"/>
        <v>-</v>
      </c>
      <c r="BN6" s="21" t="str">
        <f t="shared" si="7"/>
        <v>-</v>
      </c>
      <c r="BO6" s="21">
        <f t="shared" si="7"/>
        <v>1343.89</v>
      </c>
      <c r="BP6" s="20" t="str">
        <f>IF(BP7="","",IF(BP7="-","【-】","【"&amp;SUBSTITUTE(TEXT(BP7,"#,##0.00"),"-","△")&amp;"】"))</f>
        <v>【602.56】</v>
      </c>
      <c r="BQ6" s="21" t="str">
        <f>IF(BQ7="",NA(),BQ7)</f>
        <v>-</v>
      </c>
      <c r="BR6" s="21" t="str">
        <f t="shared" ref="BR6:BZ6" si="8">IF(BR7="",NA(),BR7)</f>
        <v>-</v>
      </c>
      <c r="BS6" s="21" t="str">
        <f t="shared" si="8"/>
        <v>-</v>
      </c>
      <c r="BT6" s="21" t="str">
        <f t="shared" si="8"/>
        <v>-</v>
      </c>
      <c r="BU6" s="21">
        <f t="shared" si="8"/>
        <v>39.96</v>
      </c>
      <c r="BV6" s="21" t="str">
        <f t="shared" si="8"/>
        <v>-</v>
      </c>
      <c r="BW6" s="21" t="str">
        <f t="shared" si="8"/>
        <v>-</v>
      </c>
      <c r="BX6" s="21" t="str">
        <f t="shared" si="8"/>
        <v>-</v>
      </c>
      <c r="BY6" s="21" t="str">
        <f t="shared" si="8"/>
        <v>-</v>
      </c>
      <c r="BZ6" s="21">
        <f t="shared" si="8"/>
        <v>72.84</v>
      </c>
      <c r="CA6" s="20" t="str">
        <f>IF(CA7="","",IF(CA7="-","【-】","【"&amp;SUBSTITUTE(TEXT(CA7,"#,##0.00"),"-","△")&amp;"】"))</f>
        <v>【97.94】</v>
      </c>
      <c r="CB6" s="21" t="str">
        <f>IF(CB7="",NA(),CB7)</f>
        <v>-</v>
      </c>
      <c r="CC6" s="21" t="str">
        <f t="shared" ref="CC6:CK6" si="9">IF(CC7="",NA(),CC7)</f>
        <v>-</v>
      </c>
      <c r="CD6" s="21" t="str">
        <f t="shared" si="9"/>
        <v>-</v>
      </c>
      <c r="CE6" s="21" t="str">
        <f t="shared" si="9"/>
        <v>-</v>
      </c>
      <c r="CF6" s="21">
        <f t="shared" si="9"/>
        <v>318.99</v>
      </c>
      <c r="CG6" s="21" t="str">
        <f t="shared" si="9"/>
        <v>-</v>
      </c>
      <c r="CH6" s="21" t="str">
        <f t="shared" si="9"/>
        <v>-</v>
      </c>
      <c r="CI6" s="21" t="str">
        <f t="shared" si="9"/>
        <v>-</v>
      </c>
      <c r="CJ6" s="21" t="str">
        <f t="shared" si="9"/>
        <v>-</v>
      </c>
      <c r="CK6" s="21">
        <f t="shared" si="9"/>
        <v>232.33</v>
      </c>
      <c r="CL6" s="20" t="str">
        <f>IF(CL7="","",IF(CL7="-","【-】","【"&amp;SUBSTITUTE(TEXT(CL7,"#,##0.00"),"-","△")&amp;"】"))</f>
        <v>【140.98】</v>
      </c>
      <c r="CM6" s="21" t="str">
        <f>IF(CM7="",NA(),CM7)</f>
        <v>-</v>
      </c>
      <c r="CN6" s="21" t="str">
        <f t="shared" ref="CN6:CV6" si="10">IF(CN7="",NA(),CN7)</f>
        <v>-</v>
      </c>
      <c r="CO6" s="21" t="str">
        <f t="shared" si="10"/>
        <v>-</v>
      </c>
      <c r="CP6" s="21" t="str">
        <f t="shared" si="10"/>
        <v>-</v>
      </c>
      <c r="CQ6" s="21">
        <f t="shared" si="10"/>
        <v>35.19</v>
      </c>
      <c r="CR6" s="21" t="str">
        <f t="shared" si="10"/>
        <v>-</v>
      </c>
      <c r="CS6" s="21" t="str">
        <f t="shared" si="10"/>
        <v>-</v>
      </c>
      <c r="CT6" s="21" t="str">
        <f t="shared" si="10"/>
        <v>-</v>
      </c>
      <c r="CU6" s="21" t="str">
        <f t="shared" si="10"/>
        <v>-</v>
      </c>
      <c r="CV6" s="21">
        <f t="shared" si="10"/>
        <v>48.92</v>
      </c>
      <c r="CW6" s="20" t="str">
        <f>IF(CW7="","",IF(CW7="-","【-】","【"&amp;SUBSTITUTE(TEXT(CW7,"#,##0.00"),"-","△")&amp;"】"))</f>
        <v>【60.13】</v>
      </c>
      <c r="CX6" s="21" t="str">
        <f>IF(CX7="",NA(),CX7)</f>
        <v>-</v>
      </c>
      <c r="CY6" s="21" t="str">
        <f t="shared" ref="CY6:DG6" si="11">IF(CY7="",NA(),CY7)</f>
        <v>-</v>
      </c>
      <c r="CZ6" s="21" t="str">
        <f t="shared" si="11"/>
        <v>-</v>
      </c>
      <c r="DA6" s="21" t="str">
        <f t="shared" si="11"/>
        <v>-</v>
      </c>
      <c r="DB6" s="21">
        <f t="shared" si="11"/>
        <v>97.57</v>
      </c>
      <c r="DC6" s="21" t="str">
        <f t="shared" si="11"/>
        <v>-</v>
      </c>
      <c r="DD6" s="21" t="str">
        <f t="shared" si="11"/>
        <v>-</v>
      </c>
      <c r="DE6" s="21" t="str">
        <f t="shared" si="11"/>
        <v>-</v>
      </c>
      <c r="DF6" s="21" t="str">
        <f t="shared" si="11"/>
        <v>-</v>
      </c>
      <c r="DG6" s="21">
        <f t="shared" si="11"/>
        <v>80.760000000000005</v>
      </c>
      <c r="DH6" s="20" t="str">
        <f>IF(DH7="","",IF(DH7="-","【-】","【"&amp;SUBSTITUTE(TEXT(DH7,"#,##0.00"),"-","△")&amp;"】"))</f>
        <v>【96.00】</v>
      </c>
      <c r="DI6" s="21" t="str">
        <f>IF(DI7="",NA(),DI7)</f>
        <v>-</v>
      </c>
      <c r="DJ6" s="21" t="str">
        <f t="shared" ref="DJ6:DR6" si="12">IF(DJ7="",NA(),DJ7)</f>
        <v>-</v>
      </c>
      <c r="DK6" s="21" t="str">
        <f t="shared" si="12"/>
        <v>-</v>
      </c>
      <c r="DL6" s="21" t="str">
        <f t="shared" si="12"/>
        <v>-</v>
      </c>
      <c r="DM6" s="21">
        <f t="shared" si="12"/>
        <v>3.77</v>
      </c>
      <c r="DN6" s="21" t="str">
        <f t="shared" si="12"/>
        <v>-</v>
      </c>
      <c r="DO6" s="21" t="str">
        <f t="shared" si="12"/>
        <v>-</v>
      </c>
      <c r="DP6" s="21" t="str">
        <f t="shared" si="12"/>
        <v>-</v>
      </c>
      <c r="DQ6" s="21" t="str">
        <f t="shared" si="12"/>
        <v>-</v>
      </c>
      <c r="DR6" s="21">
        <f t="shared" si="12"/>
        <v>22.1</v>
      </c>
      <c r="DS6" s="20" t="str">
        <f>IF(DS7="","",IF(DS7="-","【-】","【"&amp;SUBSTITUTE(TEXT(DS7,"#,##0.00"),"-","△")&amp;"】"))</f>
        <v>【42.20】</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【9.46】</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0.04</v>
      </c>
      <c r="EO6" s="20" t="str">
        <f>IF(EO7="","",IF(EO7="-","【-】","【"&amp;SUBSTITUTE(TEXT(EO7,"#,##0.00"),"-","△")&amp;"】"))</f>
        <v>【0.19】</v>
      </c>
    </row>
    <row r="7" spans="1:148" s="22" customFormat="1" x14ac:dyDescent="0.2">
      <c r="A7" s="14"/>
      <c r="B7" s="23">
        <v>2024</v>
      </c>
      <c r="C7" s="23">
        <v>14681</v>
      </c>
      <c r="D7" s="23">
        <v>46</v>
      </c>
      <c r="E7" s="23">
        <v>17</v>
      </c>
      <c r="F7" s="23">
        <v>1</v>
      </c>
      <c r="G7" s="23">
        <v>0</v>
      </c>
      <c r="H7" s="23" t="s">
        <v>96</v>
      </c>
      <c r="I7" s="23" t="s">
        <v>97</v>
      </c>
      <c r="J7" s="23" t="s">
        <v>98</v>
      </c>
      <c r="K7" s="23" t="s">
        <v>99</v>
      </c>
      <c r="L7" s="23" t="s">
        <v>100</v>
      </c>
      <c r="M7" s="23" t="s">
        <v>101</v>
      </c>
      <c r="N7" s="24" t="s">
        <v>102</v>
      </c>
      <c r="O7" s="24">
        <v>78.69</v>
      </c>
      <c r="P7" s="24">
        <v>79.510000000000005</v>
      </c>
      <c r="Q7" s="24">
        <v>70.89</v>
      </c>
      <c r="R7" s="24">
        <v>2486</v>
      </c>
      <c r="S7" s="24">
        <v>2836</v>
      </c>
      <c r="T7" s="24">
        <v>644.54</v>
      </c>
      <c r="U7" s="24">
        <v>4.4000000000000004</v>
      </c>
      <c r="V7" s="24">
        <v>2220</v>
      </c>
      <c r="W7" s="24">
        <v>1.69</v>
      </c>
      <c r="X7" s="24">
        <v>1313.61</v>
      </c>
      <c r="Y7" s="24" t="s">
        <v>102</v>
      </c>
      <c r="Z7" s="24" t="s">
        <v>102</v>
      </c>
      <c r="AA7" s="24" t="s">
        <v>102</v>
      </c>
      <c r="AB7" s="24" t="s">
        <v>102</v>
      </c>
      <c r="AC7" s="24">
        <v>113.2</v>
      </c>
      <c r="AD7" s="24" t="s">
        <v>102</v>
      </c>
      <c r="AE7" s="24" t="s">
        <v>102</v>
      </c>
      <c r="AF7" s="24" t="s">
        <v>102</v>
      </c>
      <c r="AG7" s="24" t="s">
        <v>102</v>
      </c>
      <c r="AH7" s="24">
        <v>107.83</v>
      </c>
      <c r="AI7" s="24">
        <v>105.36</v>
      </c>
      <c r="AJ7" s="24" t="s">
        <v>102</v>
      </c>
      <c r="AK7" s="24" t="s">
        <v>102</v>
      </c>
      <c r="AL7" s="24" t="s">
        <v>102</v>
      </c>
      <c r="AM7" s="24" t="s">
        <v>102</v>
      </c>
      <c r="AN7" s="24">
        <v>0</v>
      </c>
      <c r="AO7" s="24" t="s">
        <v>102</v>
      </c>
      <c r="AP7" s="24" t="s">
        <v>102</v>
      </c>
      <c r="AQ7" s="24" t="s">
        <v>102</v>
      </c>
      <c r="AR7" s="24" t="s">
        <v>102</v>
      </c>
      <c r="AS7" s="24">
        <v>30.17</v>
      </c>
      <c r="AT7" s="24">
        <v>3.12</v>
      </c>
      <c r="AU7" s="24" t="s">
        <v>102</v>
      </c>
      <c r="AV7" s="24" t="s">
        <v>102</v>
      </c>
      <c r="AW7" s="24" t="s">
        <v>102</v>
      </c>
      <c r="AX7" s="24" t="s">
        <v>102</v>
      </c>
      <c r="AY7" s="24">
        <v>66.28</v>
      </c>
      <c r="AZ7" s="24" t="s">
        <v>102</v>
      </c>
      <c r="BA7" s="24" t="s">
        <v>102</v>
      </c>
      <c r="BB7" s="24" t="s">
        <v>102</v>
      </c>
      <c r="BC7" s="24" t="s">
        <v>102</v>
      </c>
      <c r="BD7" s="24">
        <v>56.13</v>
      </c>
      <c r="BE7" s="24">
        <v>82.75</v>
      </c>
      <c r="BF7" s="24" t="s">
        <v>102</v>
      </c>
      <c r="BG7" s="24" t="s">
        <v>102</v>
      </c>
      <c r="BH7" s="24" t="s">
        <v>102</v>
      </c>
      <c r="BI7" s="24" t="s">
        <v>102</v>
      </c>
      <c r="BJ7" s="24">
        <v>0</v>
      </c>
      <c r="BK7" s="24" t="s">
        <v>102</v>
      </c>
      <c r="BL7" s="24" t="s">
        <v>102</v>
      </c>
      <c r="BM7" s="24" t="s">
        <v>102</v>
      </c>
      <c r="BN7" s="24" t="s">
        <v>102</v>
      </c>
      <c r="BO7" s="24">
        <v>1343.89</v>
      </c>
      <c r="BP7" s="24">
        <v>602.55999999999995</v>
      </c>
      <c r="BQ7" s="24" t="s">
        <v>102</v>
      </c>
      <c r="BR7" s="24" t="s">
        <v>102</v>
      </c>
      <c r="BS7" s="24" t="s">
        <v>102</v>
      </c>
      <c r="BT7" s="24" t="s">
        <v>102</v>
      </c>
      <c r="BU7" s="24">
        <v>39.96</v>
      </c>
      <c r="BV7" s="24" t="s">
        <v>102</v>
      </c>
      <c r="BW7" s="24" t="s">
        <v>102</v>
      </c>
      <c r="BX7" s="24" t="s">
        <v>102</v>
      </c>
      <c r="BY7" s="24" t="s">
        <v>102</v>
      </c>
      <c r="BZ7" s="24">
        <v>72.84</v>
      </c>
      <c r="CA7" s="24">
        <v>97.94</v>
      </c>
      <c r="CB7" s="24" t="s">
        <v>102</v>
      </c>
      <c r="CC7" s="24" t="s">
        <v>102</v>
      </c>
      <c r="CD7" s="24" t="s">
        <v>102</v>
      </c>
      <c r="CE7" s="24" t="s">
        <v>102</v>
      </c>
      <c r="CF7" s="24">
        <v>318.99</v>
      </c>
      <c r="CG7" s="24" t="s">
        <v>102</v>
      </c>
      <c r="CH7" s="24" t="s">
        <v>102</v>
      </c>
      <c r="CI7" s="24" t="s">
        <v>102</v>
      </c>
      <c r="CJ7" s="24" t="s">
        <v>102</v>
      </c>
      <c r="CK7" s="24">
        <v>232.33</v>
      </c>
      <c r="CL7" s="24">
        <v>140.97999999999999</v>
      </c>
      <c r="CM7" s="24" t="s">
        <v>102</v>
      </c>
      <c r="CN7" s="24" t="s">
        <v>102</v>
      </c>
      <c r="CO7" s="24" t="s">
        <v>102</v>
      </c>
      <c r="CP7" s="24" t="s">
        <v>102</v>
      </c>
      <c r="CQ7" s="24">
        <v>35.19</v>
      </c>
      <c r="CR7" s="24" t="s">
        <v>102</v>
      </c>
      <c r="CS7" s="24" t="s">
        <v>102</v>
      </c>
      <c r="CT7" s="24" t="s">
        <v>102</v>
      </c>
      <c r="CU7" s="24" t="s">
        <v>102</v>
      </c>
      <c r="CV7" s="24">
        <v>48.92</v>
      </c>
      <c r="CW7" s="24">
        <v>60.13</v>
      </c>
      <c r="CX7" s="24" t="s">
        <v>102</v>
      </c>
      <c r="CY7" s="24" t="s">
        <v>102</v>
      </c>
      <c r="CZ7" s="24" t="s">
        <v>102</v>
      </c>
      <c r="DA7" s="24" t="s">
        <v>102</v>
      </c>
      <c r="DB7" s="24">
        <v>97.57</v>
      </c>
      <c r="DC7" s="24" t="s">
        <v>102</v>
      </c>
      <c r="DD7" s="24" t="s">
        <v>102</v>
      </c>
      <c r="DE7" s="24" t="s">
        <v>102</v>
      </c>
      <c r="DF7" s="24" t="s">
        <v>102</v>
      </c>
      <c r="DG7" s="24">
        <v>80.760000000000005</v>
      </c>
      <c r="DH7" s="24">
        <v>96</v>
      </c>
      <c r="DI7" s="24" t="s">
        <v>102</v>
      </c>
      <c r="DJ7" s="24" t="s">
        <v>102</v>
      </c>
      <c r="DK7" s="24" t="s">
        <v>102</v>
      </c>
      <c r="DL7" s="24" t="s">
        <v>102</v>
      </c>
      <c r="DM7" s="24">
        <v>3.77</v>
      </c>
      <c r="DN7" s="24" t="s">
        <v>102</v>
      </c>
      <c r="DO7" s="24" t="s">
        <v>102</v>
      </c>
      <c r="DP7" s="24" t="s">
        <v>102</v>
      </c>
      <c r="DQ7" s="24" t="s">
        <v>102</v>
      </c>
      <c r="DR7" s="24">
        <v>22.1</v>
      </c>
      <c r="DS7" s="24">
        <v>42.2</v>
      </c>
      <c r="DT7" s="24" t="s">
        <v>102</v>
      </c>
      <c r="DU7" s="24" t="s">
        <v>102</v>
      </c>
      <c r="DV7" s="24" t="s">
        <v>102</v>
      </c>
      <c r="DW7" s="24" t="s">
        <v>102</v>
      </c>
      <c r="DX7" s="24">
        <v>0</v>
      </c>
      <c r="DY7" s="24" t="s">
        <v>102</v>
      </c>
      <c r="DZ7" s="24" t="s">
        <v>102</v>
      </c>
      <c r="EA7" s="24" t="s">
        <v>102</v>
      </c>
      <c r="EB7" s="24" t="s">
        <v>102</v>
      </c>
      <c r="EC7" s="24">
        <v>0</v>
      </c>
      <c r="ED7" s="24">
        <v>9.4600000000000009</v>
      </c>
      <c r="EE7" s="24" t="s">
        <v>102</v>
      </c>
      <c r="EF7" s="24" t="s">
        <v>102</v>
      </c>
      <c r="EG7" s="24" t="s">
        <v>102</v>
      </c>
      <c r="EH7" s="24" t="s">
        <v>102</v>
      </c>
      <c r="EI7" s="24">
        <v>0</v>
      </c>
      <c r="EJ7" s="24" t="s">
        <v>102</v>
      </c>
      <c r="EK7" s="24" t="s">
        <v>102</v>
      </c>
      <c r="EL7" s="24" t="s">
        <v>102</v>
      </c>
      <c r="EM7" s="24" t="s">
        <v>102</v>
      </c>
      <c r="EN7" s="24">
        <v>0.04</v>
      </c>
      <c r="EO7" s="24">
        <v>0.19</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111</v>
      </c>
      <c r="D13" t="s">
        <v>112</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2025-12-23T05:55:48Z</dcterms:created>
  <dcterms:modified xsi:type="dcterms:W3CDTF">2026-02-05T00:39:01Z</dcterms:modified>
  <cp:category/>
</cp:coreProperties>
</file>