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16.51.40\総務-企g\☆　財政担当\11公営企業関係\03調査報告\R6\2025.01.28_公営企業に係る経営比較分析表（令和5年度決算）の分析等について\02_提出\"/>
    </mc:Choice>
  </mc:AlternateContent>
  <xr:revisionPtr revIDLastSave="0" documentId="13_ncr:1_{0FE6AFE6-5106-4BD3-A300-FDA5CE7092E3}" xr6:coauthVersionLast="45" xr6:coauthVersionMax="45" xr10:uidLastSave="{00000000-0000-0000-0000-000000000000}"/>
  <workbookProtection workbookAlgorithmName="SHA-512" workbookHashValue="X/vCJmKsZHsH26GNx4m5wcEnDgapDEafIzJj9qwwgxF6XjVagaX7awHsFasFpm9b7pd6KcCi7pZHyidpwYa+zQ==" workbookSaltValue="plAd+IvgBIrMgHtSJ1WKG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<sst xmlns="http://schemas.openxmlformats.org/spreadsheetml/2006/main" count="247" uniqueCount="120">
  <si>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</si>
  <si>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</si>
  <si>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</si>
  <si>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</si>
  <si>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</si>
  <si>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</si>
  <si>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</si>
  <si>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</si>
  <si>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</si>
  <si>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</si>
  <si>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</si>
  <si>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</si>
  <si>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</si>
  <si>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</si>
  <si>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</si>
  <si>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</si>
  <si>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</si>
  <si>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</si>
  <si>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</si>
  <si>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</si>
  <si>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</si>
  <si>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</si>
  <si>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</si>
  <si>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</si>
  <si>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</si>
  <si>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</si>
  <si>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</si>
  <si>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</si>
  <si>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</si>
  <si>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</si>
  <si>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</si>
  <si>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</si>
  <si>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</si>
  <si>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</si>
  <si>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</si>
  <si>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</si>
  <si>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</si>
  <si>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</si>
  <si>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</si>
  <si>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</si>
  <si>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</si>
  <si>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</si>
  <si>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</si>
  <si>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</si>
  <si>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</si>
  <si>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</si>
  <si>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</si>
  <si>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</si>
  <si>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</si>
  <si>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</si>
  <si>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</si>
  <si>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</si>
  <si>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</si>
  <si>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</si>
  <si>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</si>
  <si>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</si>
  <si>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</si>
  <si>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</si>
  <si>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</si>
  <si>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</si>
  <si>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</si>
  <si>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</si>
  <si>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</si>
  <si>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</si>
  <si>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</si>
  <si>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</si>
  <si>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</si>
  <si>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</si>
  <si>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</si>
  <si>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</si>
  <si>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</si>
  <si>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</si>
  <si>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</si>
  <si>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</si>
  <si>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</si>
  <si>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</si>
  <si>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</si>
  <si>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</si>
  <si>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</si>
  <si>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</si>
  <si>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</si>
  <si>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</si>
  <si>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</si>
  <si>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</si>
  <si>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</si>
  <si>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</si>
  <si>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</si>
  <si>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</si>
  <si>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</si>
  <si>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</si>
  <si>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</si>
  <si>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</si>
  <si>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</si>
  <si>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</si>
  <si>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</si>
  <si>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</si>
  <si>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</si>
  <si>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</si>
  <si>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下川町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</si>
  <si>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</si>
  <si>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</si>
  <si>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</si>
  <si>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</si>
  <si>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</si>
  <si>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</si>
  <si>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</si>
  <si>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</si>
  <si>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</si>
  <si>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</si>
  <si>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</si>
  <si>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</si>
  <si>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</si>
  <si>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</si>
  <si>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</si>
  <si>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</si>
  <si>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</si>
  <si>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</si>
  <si>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①収益的収支比率は、100％以上で単年度の収支が黒字であることを示しており、当該値は100％未満であることから、使用料の見直しに向けた検討が必要です。
④企業債残高対事業規模比率は、料金収入に対する企業債残高の割合で、企業債残高の規模を表す指標であり、類似団体平均値を下回っています。
⑤経費回収率は、100％以上で汚水処理に係る費用が使用料収入で賄えていることを示しており、類似団体平均値を上回っていますが、経費回収率が100％未満であることからも、使用料の見直しに向けた検討が必要です。
⑥汚水処理原価は、有収水量1㎥あたり、どれだけの費用がかかっているかを表す指標であり、類似団体平均値を下回っていますが、今後も経費の削減に向けた取り組みが必要です。
⑦施設利用率は、一日に対応可能な処理能力に対する、一日平均処理水量の割合で、施設の利用状況や適正規模を判断する指標でありますが、施設整備が完了しているため、今後の改築時において、適正規模に向けた検討を行う必要があります。
⑧水洗化率は、現在処理区域内人口のうち、水洗便所を設置して汚水処理をしている人口の割合を表した指標であり、水洗化率は100％となっています。</t>
    <phoneticPr fontId="4"/>
  </si>
  <si>
    <t>　平成9年度より供用開始した事業であり耐用年数を経過している浄化槽はありませんが、保守点検など適切な維持管理を実施し長寿命化を図っていきます。</t>
    <phoneticPr fontId="4"/>
  </si>
  <si>
    <t>　本町の個別排水処理は、公共下水道処理区域外において、下水道と同じように快適で衛生的な生活環境を普及させるため、平成9年度から平成18年度までの10ヵ年で町が各家庭に個別排水処理施設（合併処理浄化槽）を整備してきました。
　普及率を向上させるため、平成8年に供用開始した下水道と同水準の低廉な料金水準としてきており、今後、下水道の料金収入の見直しに合わせて、料金収入の見直しに向けた検討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</si>
</sst>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67-4043-8F9B-427EABF40C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67-4043-8F9B-427EABF40C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52.63</c:v>
                </c:pt>
                <c:pt idx="1">
                  <c:v>51.97</c:v>
                </c:pt>
                <c:pt idx="2">
                  <c:v>51.32</c:v>
                </c:pt>
                <c:pt idx="3">
                  <c:v>50.66</c:v>
                </c:pt>
                <c:pt idx="4">
                  <c:v>50.66</c:v>
                </c:pt>
              </c:numCache>
            </c:numRef>
          </c:val>
          <c:extLst>
            <c:ext xmlns:c16="http://schemas.microsoft.com/office/drawing/2014/chart" uri="{C3380CC4-5D6E-409C-BE32-E72D297353CC}">
              <c16:uniqueId val="{00000000-E7C8-4F35-B6ED-FE0736CEA8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E7C8-4F35-B6ED-FE0736CEA8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20-4A23-B57F-CB095B3DF7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C520-4A23-B57F-CB095B3DF7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82.88</c:v>
                </c:pt>
                <c:pt idx="1">
                  <c:v>81.349999999999994</c:v>
                </c:pt>
                <c:pt idx="2">
                  <c:v>82</c:v>
                </c:pt>
                <c:pt idx="3">
                  <c:v>82.43</c:v>
                </c:pt>
                <c:pt idx="4">
                  <c:v>81.91</c:v>
                </c:pt>
              </c:numCache>
            </c:numRef>
          </c:val>
          <c:extLst>
            <c:ext xmlns:c16="http://schemas.microsoft.com/office/drawing/2014/chart" uri="{C3380CC4-5D6E-409C-BE32-E72D297353CC}">
              <c16:uniqueId val="{00000000-B392-4146-8DE3-FE7801E48F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2-4146-8DE3-FE7801E48F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C-41A1-AABD-F4FF873A62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C-41A1-AABD-F4FF873A62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D-47F0-9F5D-8AB91A5FD9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D-47F0-9F5D-8AB91A5FD9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7-4816-A98E-D0DD51040E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7-4816-A98E-D0DD51040E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A-4004-ADA3-A16A3C844C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A-4004-ADA3-A16A3C844C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792.05</c:v>
                </c:pt>
                <c:pt idx="1">
                  <c:v>726.51</c:v>
                </c:pt>
                <c:pt idx="2">
                  <c:v>666.43</c:v>
                </c:pt>
                <c:pt idx="3">
                  <c:v>614.23</c:v>
                </c:pt>
                <c:pt idx="4">
                  <c:v>598.75</c:v>
                </c:pt>
              </c:numCache>
            </c:numRef>
          </c:val>
          <c:extLst>
            <c:ext xmlns:c16="http://schemas.microsoft.com/office/drawing/2014/chart" uri="{C3380CC4-5D6E-409C-BE32-E72D297353CC}">
              <c16:uniqueId val="{00000000-26AF-4606-95F2-C7EC4FFD66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26AF-4606-95F2-C7EC4FFD66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58.48</c:v>
                </c:pt>
                <c:pt idx="1">
                  <c:v>67.010000000000005</c:v>
                </c:pt>
                <c:pt idx="2">
                  <c:v>60.03</c:v>
                </c:pt>
                <c:pt idx="3">
                  <c:v>54.31</c:v>
                </c:pt>
                <c:pt idx="4">
                  <c:v>50.68</c:v>
                </c:pt>
              </c:numCache>
            </c:numRef>
          </c:val>
          <c:extLst>
            <c:ext xmlns:c16="http://schemas.microsoft.com/office/drawing/2014/chart" uri="{C3380CC4-5D6E-409C-BE32-E72D297353CC}">
              <c16:uniqueId val="{00000000-26B1-49FE-AAF8-C855084357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26B1-49FE-AAF8-C855084357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211.27</c:v>
                </c:pt>
                <c:pt idx="1">
                  <c:v>187.22</c:v>
                </c:pt>
                <c:pt idx="2">
                  <c:v>210.32</c:v>
                </c:pt>
                <c:pt idx="3">
                  <c:v>230.33</c:v>
                </c:pt>
                <c:pt idx="4">
                  <c:v>225.69</c:v>
                </c:pt>
              </c:numCache>
            </c:numRef>
          </c:val>
          <c:extLst>
            <c:ext xmlns:c16="http://schemas.microsoft.com/office/drawing/2014/chart" uri="{C3380CC4-5D6E-409C-BE32-E72D297353CC}">
              <c16:uniqueId val="{00000000-797C-4A01-A478-24B4668BC7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797C-4A01-A478-24B4668BC7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7" zoomScale="70" zoomScaleNormal="70" workbookViewId="0">
      <selection activeCell="BA6" sqref="BA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下川町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2935</v>
      </c>
      <c r="AM8" s="54"/>
      <c r="AN8" s="54"/>
      <c r="AO8" s="54"/>
      <c r="AP8" s="54"/>
      <c r="AQ8" s="54"/>
      <c r="AR8" s="54"/>
      <c r="AS8" s="54"/>
      <c r="AT8" s="53">
        <f>データ!T6</f>
        <v>644.54</v>
      </c>
      <c r="AU8" s="53"/>
      <c r="AV8" s="53"/>
      <c r="AW8" s="53"/>
      <c r="AX8" s="53"/>
      <c r="AY8" s="53"/>
      <c r="AZ8" s="53"/>
      <c r="BA8" s="53"/>
      <c r="BB8" s="53">
        <f>データ!U6</f>
        <v>4.55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8.85</v>
      </c>
      <c r="Q10" s="53"/>
      <c r="R10" s="53"/>
      <c r="S10" s="53"/>
      <c r="T10" s="53"/>
      <c r="U10" s="53"/>
      <c r="V10" s="53"/>
      <c r="W10" s="53">
        <f>データ!Q6</f>
        <v>100</v>
      </c>
      <c r="X10" s="53"/>
      <c r="Y10" s="53"/>
      <c r="Z10" s="53"/>
      <c r="AA10" s="53"/>
      <c r="AB10" s="53"/>
      <c r="AC10" s="53"/>
      <c r="AD10" s="54">
        <f>データ!R6</f>
        <v>2486</v>
      </c>
      <c r="AE10" s="54"/>
      <c r="AF10" s="54"/>
      <c r="AG10" s="54"/>
      <c r="AH10" s="54"/>
      <c r="AI10" s="54"/>
      <c r="AJ10" s="54"/>
      <c r="AK10" s="2"/>
      <c r="AL10" s="54">
        <f>データ!V6</f>
        <v>253</v>
      </c>
      <c r="AM10" s="54"/>
      <c r="AN10" s="54"/>
      <c r="AO10" s="54"/>
      <c r="AP10" s="54"/>
      <c r="AQ10" s="54"/>
      <c r="AR10" s="54"/>
      <c r="AS10" s="54"/>
      <c r="AT10" s="53">
        <f>データ!W6</f>
        <v>0.22</v>
      </c>
      <c r="AU10" s="53"/>
      <c r="AV10" s="53"/>
      <c r="AW10" s="53"/>
      <c r="AX10" s="53"/>
      <c r="AY10" s="53"/>
      <c r="AZ10" s="53"/>
      <c r="BA10" s="53"/>
      <c r="BB10" s="53">
        <f>データ!X6</f>
        <v>1150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k1LIWywTR2wNWe2NMU5SSQIviP8G9VIFfW1Z70f682JNTBKwfwxm5BTbXtnPlsJj4gWVh37b4Zn0ErGYuzfSKg==" saltValue="bT0LFbmOgTXkcOKQd+f5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14681</v>
      </c>
      <c r="D6" s="19">
        <f t="shared" si="3"/>
        <v>47</v>
      </c>
      <c r="E6" s="19">
        <f t="shared" si="3"/>
        <v>18</v>
      </c>
      <c r="F6" s="19">
        <f t="shared" si="3"/>
        <v>1</v>
      </c>
      <c r="G6" s="19">
        <f t="shared" si="3"/>
        <v>0</v>
      </c>
      <c r="H6" s="19" t="str">
        <f t="shared" si="3"/>
        <v>北海道　下川町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8.85</v>
      </c>
      <c r="Q6" s="20">
        <f t="shared" si="3"/>
        <v>100</v>
      </c>
      <c r="R6" s="20">
        <f t="shared" si="3"/>
        <v>2486</v>
      </c>
      <c r="S6" s="20">
        <f t="shared" si="3"/>
        <v>2935</v>
      </c>
      <c r="T6" s="20">
        <f t="shared" si="3"/>
        <v>644.54</v>
      </c>
      <c r="U6" s="20">
        <f t="shared" si="3"/>
        <v>4.55</v>
      </c>
      <c r="V6" s="20">
        <f t="shared" si="3"/>
        <v>253</v>
      </c>
      <c r="W6" s="20">
        <f t="shared" si="3"/>
        <v>0.22</v>
      </c>
      <c r="X6" s="20">
        <f t="shared" si="3"/>
        <v>1150</v>
      </c>
      <c r="Y6" s="21">
        <f>IF(Y7="",NA(),Y7)</f>
        <v>82.88</v>
      </c>
      <c r="Z6" s="21">
        <f t="shared" ref="Z6:AH6" si="4">IF(Z7="",NA(),Z7)</f>
        <v>81.349999999999994</v>
      </c>
      <c r="AA6" s="21">
        <f t="shared" si="4"/>
        <v>82</v>
      </c>
      <c r="AB6" s="21">
        <f t="shared" si="4"/>
        <v>82.43</v>
      </c>
      <c r="AC6" s="21">
        <f t="shared" si="4"/>
        <v>81.91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792.05</v>
      </c>
      <c r="BG6" s="21">
        <f t="shared" ref="BG6:BO6" si="7">IF(BG7="",NA(),BG7)</f>
        <v>726.51</v>
      </c>
      <c r="BH6" s="21">
        <f t="shared" si="7"/>
        <v>666.43</v>
      </c>
      <c r="BI6" s="21">
        <f t="shared" si="7"/>
        <v>614.23</v>
      </c>
      <c r="BJ6" s="21">
        <f t="shared" si="7"/>
        <v>598.75</v>
      </c>
      <c r="BK6" s="21">
        <f t="shared" si="7"/>
        <v>862.99</v>
      </c>
      <c r="BL6" s="21">
        <f t="shared" si="7"/>
        <v>782.91</v>
      </c>
      <c r="BM6" s="21">
        <f t="shared" si="7"/>
        <v>783.21</v>
      </c>
      <c r="BN6" s="21">
        <f t="shared" si="7"/>
        <v>902.04</v>
      </c>
      <c r="BO6" s="21">
        <f t="shared" si="7"/>
        <v>992.16</v>
      </c>
      <c r="BP6" s="20" t="str">
        <f>IF(BP7="","",IF(BP7="-","【-】","【"&amp;SUBSTITUTE(TEXT(BP7,"#,##0.00"),"-","△")&amp;"】"))</f>
        <v>【967.97】</v>
      </c>
      <c r="BQ6" s="21">
        <f>IF(BQ7="",NA(),BQ7)</f>
        <v>58.48</v>
      </c>
      <c r="BR6" s="21">
        <f t="shared" ref="BR6:BZ6" si="8">IF(BR7="",NA(),BR7)</f>
        <v>67.010000000000005</v>
      </c>
      <c r="BS6" s="21">
        <f t="shared" si="8"/>
        <v>60.03</v>
      </c>
      <c r="BT6" s="21">
        <f t="shared" si="8"/>
        <v>54.31</v>
      </c>
      <c r="BU6" s="21">
        <f t="shared" si="8"/>
        <v>50.68</v>
      </c>
      <c r="BV6" s="21">
        <f t="shared" si="8"/>
        <v>50.06</v>
      </c>
      <c r="BW6" s="21">
        <f t="shared" si="8"/>
        <v>49.38</v>
      </c>
      <c r="BX6" s="21">
        <f t="shared" si="8"/>
        <v>48.53</v>
      </c>
      <c r="BY6" s="21">
        <f t="shared" si="8"/>
        <v>46.11</v>
      </c>
      <c r="BZ6" s="21">
        <f t="shared" si="8"/>
        <v>45.55</v>
      </c>
      <c r="CA6" s="20" t="str">
        <f>IF(CA7="","",IF(CA7="-","【-】","【"&amp;SUBSTITUTE(TEXT(CA7,"#,##0.00"),"-","△")&amp;"】"))</f>
        <v>【46.20】</v>
      </c>
      <c r="CB6" s="21">
        <f>IF(CB7="",NA(),CB7)</f>
        <v>211.27</v>
      </c>
      <c r="CC6" s="21">
        <f t="shared" ref="CC6:CK6" si="9">IF(CC7="",NA(),CC7)</f>
        <v>187.22</v>
      </c>
      <c r="CD6" s="21">
        <f t="shared" si="9"/>
        <v>210.32</v>
      </c>
      <c r="CE6" s="21">
        <f t="shared" si="9"/>
        <v>230.33</v>
      </c>
      <c r="CF6" s="21">
        <f t="shared" si="9"/>
        <v>225.69</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52.63</v>
      </c>
      <c r="CN6" s="21">
        <f t="shared" ref="CN6:CV6" si="10">IF(CN7="",NA(),CN7)</f>
        <v>51.97</v>
      </c>
      <c r="CO6" s="21">
        <f t="shared" si="10"/>
        <v>51.32</v>
      </c>
      <c r="CP6" s="21">
        <f t="shared" si="10"/>
        <v>50.66</v>
      </c>
      <c r="CQ6" s="21">
        <f t="shared" si="10"/>
        <v>50.66</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14681</v>
      </c>
      <c r="D7" s="23">
        <v>47</v>
      </c>
      <c r="E7" s="23">
        <v>18</v>
      </c>
      <c r="F7" s="23">
        <v>1</v>
      </c>
      <c r="G7" s="23">
        <v>0</v>
      </c>
      <c r="H7" s="23" t="s">
        <v>98</v>
      </c>
      <c r="I7" s="23" t="s">
        <v>99</v>
      </c>
      <c r="J7" s="23" t="s">
        <v>100</v>
      </c>
      <c r="K7" s="23" t="s">
        <v>101</v>
      </c>
      <c r="L7" s="23" t="s">
        <v>102</v>
      </c>
      <c r="M7" s="23" t="s">
        <v>103</v>
      </c>
      <c r="N7" s="24" t="s">
        <v>104</v>
      </c>
      <c r="O7" s="24" t="s">
        <v>105</v>
      </c>
      <c r="P7" s="24">
        <v>8.85</v>
      </c>
      <c r="Q7" s="24">
        <v>100</v>
      </c>
      <c r="R7" s="24">
        <v>2486</v>
      </c>
      <c r="S7" s="24">
        <v>2935</v>
      </c>
      <c r="T7" s="24">
        <v>644.54</v>
      </c>
      <c r="U7" s="24">
        <v>4.55</v>
      </c>
      <c r="V7" s="24">
        <v>253</v>
      </c>
      <c r="W7" s="24">
        <v>0.22</v>
      </c>
      <c r="X7" s="24">
        <v>1150</v>
      </c>
      <c r="Y7" s="24">
        <v>82.88</v>
      </c>
      <c r="Z7" s="24">
        <v>81.349999999999994</v>
      </c>
      <c r="AA7" s="24">
        <v>82</v>
      </c>
      <c r="AB7" s="24">
        <v>82.43</v>
      </c>
      <c r="AC7" s="24">
        <v>81.91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792.05</v>
      </c>
      <c r="BG7" s="24">
        <v>726.51</v>
      </c>
      <c r="BH7" s="24">
        <v>666.43</v>
      </c>
      <c r="BI7" s="24">
        <v>614.23</v>
      </c>
      <c r="BJ7" s="24">
        <v>598.75</v>
      </c>
      <c r="BK7" s="24">
        <v>862.99</v>
      </c>
      <c r="BL7" s="24">
        <v>782.91</v>
      </c>
      <c r="BM7" s="24">
        <v>783.21</v>
      </c>
      <c r="BN7" s="24">
        <v>902.04</v>
      </c>
      <c r="BO7" s="24">
        <v>992.16</v>
      </c>
      <c r="BP7" s="24">
        <v>967.97</v>
      </c>
      <c r="BQ7" s="24">
        <v>58.48</v>
      </c>
      <c r="BR7" s="24">
        <v>67.010000000000005</v>
      </c>
      <c r="BS7" s="24">
        <v>60.03</v>
      </c>
      <c r="BT7" s="24">
        <v>54.31</v>
      </c>
      <c r="BU7" s="24">
        <v>50.68</v>
      </c>
      <c r="BV7" s="24">
        <v>50.06</v>
      </c>
      <c r="BW7" s="24">
        <v>49.38</v>
      </c>
      <c r="BX7" s="24">
        <v>48.53</v>
      </c>
      <c r="BY7" s="24">
        <v>46.11</v>
      </c>
      <c r="BZ7" s="24">
        <v>45.55</v>
      </c>
      <c r="CA7" s="24">
        <v>46.2</v>
      </c>
      <c r="CB7" s="24">
        <v>211.27</v>
      </c>
      <c r="CC7" s="24">
        <v>187.22</v>
      </c>
      <c r="CD7" s="24">
        <v>210.32</v>
      </c>
      <c r="CE7" s="24">
        <v>230.33</v>
      </c>
      <c r="CF7" s="24">
        <v>225.69</v>
      </c>
      <c r="CG7" s="24">
        <v>309.22000000000003</v>
      </c>
      <c r="CH7" s="24">
        <v>316.97000000000003</v>
      </c>
      <c r="CI7" s="24">
        <v>326.17</v>
      </c>
      <c r="CJ7" s="24">
        <v>336.93</v>
      </c>
      <c r="CK7" s="24">
        <v>331.17</v>
      </c>
      <c r="CL7" s="24">
        <v>332.82</v>
      </c>
      <c r="CM7" s="24">
        <v>52.63</v>
      </c>
      <c r="CN7" s="24">
        <v>51.97</v>
      </c>
      <c r="CO7" s="24">
        <v>51.32</v>
      </c>
      <c r="CP7" s="24">
        <v>50.66</v>
      </c>
      <c r="CQ7" s="24">
        <v>50.66</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2025-01-24T07:41:45Z</dcterms:created>
  <dcterms:modified xsi:type="dcterms:W3CDTF">2025-01-28T06:39:53Z</dcterms:modified>
  <cp:category/>
</cp:coreProperties>
</file>