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51.40\総務-企g\☆　財政担当\11公営企業関係\03調査報告\R6\2025.01.28_公営企業に係る経営比較分析表（令和5年度決算）の分析等について\02_提出\"/>
    </mc:Choice>
  </mc:AlternateContent>
  <xr:revisionPtr revIDLastSave="0" documentId="13_ncr:1_{7BC07DA4-243C-4BBF-BFF3-3767D50937AA}" xr6:coauthVersionLast="45" xr6:coauthVersionMax="45" xr10:uidLastSave="{00000000-0000-0000-0000-000000000000}"/>
  <workbookProtection workbookAlgorithmName="SHA-512" workbookHashValue="MZ4KrIziDszqm0hVLAWKFs6c4pCXHgeMk3b4ANQCNKjJblGUsmfMIsQKZD5aj8CUfKS4AhBONMyxxErji5aHgg==" workbookSaltValue="01eyPwb/jnymaaSjKdxclQ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W10" i="4" s="1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I85" i="4"/>
  <c r="H85" i="4"/>
  <c r="AL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<sst xmlns="http://schemas.openxmlformats.org/spreadsheetml/2006/main" count="233" uniqueCount="118">
  <si>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</si>
  <si>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</si>
  <si>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</si>
  <si>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</si>
  <si>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</si>
  <si>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</si>
  <si>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</si>
  <si>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</si>
  <si>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</si>
  <si>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</si>
  <si>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</si>
  <si>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</si>
  <si>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</si>
  <si>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</si>
  <si>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</si>
  <si>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</si>
  <si>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</si>
  <si>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</si>
  <si>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</si>
  <si>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</si>
  <si>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</si>
  <si>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</si>
  <si>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</si>
  <si>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</si>
  <si>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</si>
  <si>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</si>
  <si>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</si>
  <si>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</si>
  <si>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</si>
  <si>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</si>
  <si>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</si>
  <si>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</si>
  <si>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</si>
  <si>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</si>
  <si>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</si>
  <si>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</si>
  <si>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</si>
  <si>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</si>
  <si>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</si>
  <si>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</si>
  <si>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</si>
  <si>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</si>
  <si>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</si>
  <si>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</si>
  <si>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</si>
  <si>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</si>
  <si>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</si>
  <si>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</si>
  <si>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</si>
  <si>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</si>
  <si>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</si>
  <si>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</si>
  <si>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</si>
  <si>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</si>
  <si>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</si>
  <si>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</si>
  <si>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</si>
  <si>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</si>
  <si>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</si>
  <si>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</si>
  <si>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</si>
  <si>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</si>
  <si>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</si>
  <si>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</si>
  <si>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</si>
  <si>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</si>
  <si>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</si>
  <si>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</si>
  <si>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</si>
  <si>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</si>
  <si>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</si>
  <si>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</si>
  <si>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</si>
  <si>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</si>
  <si>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</si>
  <si>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</si>
  <si>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</si>
  <si>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</si>
  <si>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</si>
  <si>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</si>
  <si>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</si>
  <si>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</si>
  <si>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</si>
  <si>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</si>
  <si>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</si>
  <si>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</si>
  <si>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</si>
  <si>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</si>
  <si>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</si>
  <si>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</si>
  <si>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</si>
  <si>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</si>
  <si>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</si>
  <si>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</si>
  <si>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</si>
  <si>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</si>
  <si>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下川町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</si>
  <si>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</si>
  <si>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</si>
  <si>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</si>
  <si>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</si>
  <si>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</si>
  <si>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</si>
  <si>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</si>
  <si>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</si>
  <si>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</si>
  <si>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</si>
  <si>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</si>
  <si>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</si>
  <si>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</si>
  <si>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</si>
  <si>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</si>
  <si>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</si>
  <si>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</si>
  <si>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</si>
  <si>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本町の簡易水道は、昭和44年2月に給水開始した「下川簡易水道」、昭和48年12月に給水開始した「一の橋簡易水道」の2つの簡易水道があり、それぞれ建設後40年以上を経過しています。
　今後、施設等の再整備が必要な状況にあり、更新等の財源を確保していく必要がある一方で、人口減少による料金収入の減収が見込まれます。
　安全で安心な水道水を継続的に供給していくためにも、将来人口や更新投資を踏まえ、料金収入の見直しに向けた検討や、施設等を適正な規模へ更新していく必要があります。</t>
    <phoneticPr fontId="4"/>
  </si>
  <si>
    <t>①収益的収支比率は、100％以上で単年度の収支が黒字であることを示しており、当該値は100％を超え、類似団体平均値を上回っています。
④企業債残高対給水収益比率は、給水収益に対する企業債残高の割合で、企業債残高の規模を表す指標です。近年、浄水場建設に係る企業債を発行したため増加しています。
⑤料金回収率は、100％以上で給水に係る費用が給水収益で賄えていることを示しており、当該値が100%以下のため、料金収入の見直しに向けた検討が必要です。
⑥給水原価は、有収水量1㎥あたり、どれだけの費用がかかっているかを表す指標であり、類似団体平均値を下回っています。
⑦施設利用率は、一日配水能力に対する平均配水量の割合で、施設の利用状況や適正規模を判断する指標であり、類似団体平均値を上回っています。
⑧有収率は、施設の稼働が収益につながっているかを判断する指標であり、100％を下回っている場合、漏水が発生していることにつながります。100%を下回っており、漏水やメーター不感等が予想されるため、改善が必要です。</t>
    <rPh sb="47" eb="48">
      <t>コ</t>
    </rPh>
    <phoneticPr fontId="4"/>
  </si>
  <si>
    <t>③管路更新率は、当該年度に更新した管路延長の割合を示す指標で、管路の更新ペースや状況が把握できるものであり、数値が1％の場合、すべての管路を更新するのに100年かかることとなります。道路改修等と合わせた管路更新等、効率的・計画的な管路更新を図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</si>
</sst>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3-4CC3-B009-33B2760CB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0.72</c:v>
                </c:pt>
                <c:pt idx="2">
                  <c:v>0.71</c:v>
                </c:pt>
                <c:pt idx="3">
                  <c:v>0.55000000000000004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3-4CC3-B009-33B2760CB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62.64</c:v>
                </c:pt>
                <c:pt idx="1">
                  <c:v>64.400000000000006</c:v>
                </c:pt>
                <c:pt idx="2">
                  <c:v>68.040000000000006</c:v>
                </c:pt>
                <c:pt idx="3">
                  <c:v>67.489999999999995</c:v>
                </c:pt>
                <c:pt idx="4">
                  <c:v>70.13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8-4CB5-B8FA-FBCC340B5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58.88</c:v>
                </c:pt>
                <c:pt idx="3">
                  <c:v>58.16</c:v>
                </c:pt>
                <c:pt idx="4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8-4CB5-B8FA-FBCC340B5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72.09</c:v>
                </c:pt>
                <c:pt idx="1">
                  <c:v>71.03</c:v>
                </c:pt>
                <c:pt idx="2">
                  <c:v>66.87</c:v>
                </c:pt>
                <c:pt idx="3">
                  <c:v>65.739999999999995</c:v>
                </c:pt>
                <c:pt idx="4">
                  <c:v>62.74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D-4ACA-AB4C-36783FB1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72.78</c:v>
                </c:pt>
                <c:pt idx="1">
                  <c:v>71.33</c:v>
                </c:pt>
                <c:pt idx="2">
                  <c:v>71.150000000000006</c:v>
                </c:pt>
                <c:pt idx="3">
                  <c:v>70.34</c:v>
                </c:pt>
                <c:pt idx="4">
                  <c:v>71.08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D-4ACA-AB4C-36783FB1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103.69</c:v>
                </c:pt>
                <c:pt idx="1">
                  <c:v>110.17</c:v>
                </c:pt>
                <c:pt idx="2">
                  <c:v>101.49</c:v>
                </c:pt>
                <c:pt idx="3">
                  <c:v>97</c:v>
                </c:pt>
                <c:pt idx="4">
                  <c:v>122.67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D-4958-BC68-891A6169E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79.33</c:v>
                </c:pt>
                <c:pt idx="2">
                  <c:v>73.540000000000006</c:v>
                </c:pt>
                <c:pt idx="3">
                  <c:v>75.44</c:v>
                </c:pt>
                <c:pt idx="4">
                  <c:v>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D-4958-BC68-891A6169E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1-4976-8C85-B90F3C14B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1-4976-8C85-B90F3C14B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4-4FDC-B877-07437B1D7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4-4FDC-B877-07437B1D7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1-4E92-A46C-F446FBA7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1-4E92-A46C-F446FBA7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9-49AB-B622-DC8F577BF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9-49AB-B622-DC8F577BF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39.5</c:v>
                </c:pt>
                <c:pt idx="1">
                  <c:v>37.43</c:v>
                </c:pt>
                <c:pt idx="2">
                  <c:v>115.04</c:v>
                </c:pt>
                <c:pt idx="3">
                  <c:v>580.46</c:v>
                </c:pt>
                <c:pt idx="4">
                  <c:v>2004.22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8-4335-A67D-57DAFD23F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1018.52</c:v>
                </c:pt>
                <c:pt idx="1">
                  <c:v>949.61</c:v>
                </c:pt>
                <c:pt idx="2">
                  <c:v>918.84</c:v>
                </c:pt>
                <c:pt idx="3">
                  <c:v>955.49</c:v>
                </c:pt>
                <c:pt idx="4">
                  <c:v>1017.9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A8-4335-A67D-57DAFD23F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83.3</c:v>
                </c:pt>
                <c:pt idx="1">
                  <c:v>101.92</c:v>
                </c:pt>
                <c:pt idx="2">
                  <c:v>101.14</c:v>
                </c:pt>
                <c:pt idx="3">
                  <c:v>83.6</c:v>
                </c:pt>
                <c:pt idx="4">
                  <c:v>78.97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8-4CB5-BEB7-8E280DCF2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58.41</c:v>
                </c:pt>
                <c:pt idx="2">
                  <c:v>58.27</c:v>
                </c:pt>
                <c:pt idx="3">
                  <c:v>55.15</c:v>
                </c:pt>
                <c:pt idx="4">
                  <c:v>53.95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8-4CB5-BEB7-8E280DCF2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288.57</c:v>
                </c:pt>
                <c:pt idx="1">
                  <c:v>239.02</c:v>
                </c:pt>
                <c:pt idx="2">
                  <c:v>239.56</c:v>
                </c:pt>
                <c:pt idx="3">
                  <c:v>258.83</c:v>
                </c:pt>
                <c:pt idx="4">
                  <c:v>279.47000000000003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1-491D-9161-1765598DA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298.25</c:v>
                </c:pt>
                <c:pt idx="1">
                  <c:v>303.27999999999997</c:v>
                </c:pt>
                <c:pt idx="2">
                  <c:v>303.81</c:v>
                </c:pt>
                <c:pt idx="3">
                  <c:v>310.26</c:v>
                </c:pt>
                <c:pt idx="4">
                  <c:v>318.99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1-491D-9161-1765598DA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34" zoomScale="70" zoomScaleNormal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北海道　下川町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2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54">
        <f>データ!$R$6</f>
        <v>2935</v>
      </c>
      <c r="AM8" s="54"/>
      <c r="AN8" s="54"/>
      <c r="AO8" s="54"/>
      <c r="AP8" s="54"/>
      <c r="AQ8" s="54"/>
      <c r="AR8" s="54"/>
      <c r="AS8" s="54"/>
      <c r="AT8" s="44">
        <f>データ!$S$6</f>
        <v>644.54</v>
      </c>
      <c r="AU8" s="44"/>
      <c r="AV8" s="44"/>
      <c r="AW8" s="44"/>
      <c r="AX8" s="44"/>
      <c r="AY8" s="44"/>
      <c r="AZ8" s="44"/>
      <c r="BA8" s="44"/>
      <c r="BB8" s="44">
        <f>データ!$T$6</f>
        <v>4.55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55" t="s">
        <v>11</v>
      </c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6"/>
    </row>
    <row r="9" spans="1:78" ht="18.75" customHeight="1" x14ac:dyDescent="0.15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2"/>
      <c r="AE9" s="2"/>
      <c r="AF9" s="2"/>
      <c r="AG9" s="2"/>
      <c r="AH9" s="3"/>
      <c r="AI9" s="2"/>
      <c r="AJ9" s="2"/>
      <c r="AK9" s="2"/>
      <c r="AL9" s="57" t="s">
        <v>16</v>
      </c>
      <c r="AM9" s="57"/>
      <c r="AN9" s="57"/>
      <c r="AO9" s="57"/>
      <c r="AP9" s="57"/>
      <c r="AQ9" s="57"/>
      <c r="AR9" s="57"/>
      <c r="AS9" s="57"/>
      <c r="AT9" s="57" t="s">
        <v>17</v>
      </c>
      <c r="AU9" s="57"/>
      <c r="AV9" s="57"/>
      <c r="AW9" s="57"/>
      <c r="AX9" s="57"/>
      <c r="AY9" s="57"/>
      <c r="AZ9" s="57"/>
      <c r="BA9" s="57"/>
      <c r="BB9" s="57" t="s">
        <v>18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19</v>
      </c>
      <c r="BM9" s="59"/>
      <c r="BN9" s="60" t="s">
        <v>20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15">
      <c r="A10" s="2"/>
      <c r="B10" s="44" t="str">
        <f>データ!$N$6</f>
        <v>-</v>
      </c>
      <c r="C10" s="44"/>
      <c r="D10" s="44"/>
      <c r="E10" s="44"/>
      <c r="F10" s="44"/>
      <c r="G10" s="44"/>
      <c r="H10" s="44"/>
      <c r="I10" s="44" t="str">
        <f>データ!$O$6</f>
        <v>該当数値なし</v>
      </c>
      <c r="J10" s="44"/>
      <c r="K10" s="44"/>
      <c r="L10" s="44"/>
      <c r="M10" s="44"/>
      <c r="N10" s="44"/>
      <c r="O10" s="44"/>
      <c r="P10" s="44">
        <f>データ!$P$6</f>
        <v>93.53</v>
      </c>
      <c r="Q10" s="44"/>
      <c r="R10" s="44"/>
      <c r="S10" s="44"/>
      <c r="T10" s="44"/>
      <c r="U10" s="44"/>
      <c r="V10" s="44"/>
      <c r="W10" s="54">
        <f>データ!$Q$6</f>
        <v>4873</v>
      </c>
      <c r="X10" s="54"/>
      <c r="Y10" s="54"/>
      <c r="Z10" s="54"/>
      <c r="AA10" s="54"/>
      <c r="AB10" s="54"/>
      <c r="AC10" s="54"/>
      <c r="AD10" s="2"/>
      <c r="AE10" s="2"/>
      <c r="AF10" s="2"/>
      <c r="AG10" s="2"/>
      <c r="AH10" s="2"/>
      <c r="AI10" s="2"/>
      <c r="AJ10" s="2"/>
      <c r="AK10" s="2"/>
      <c r="AL10" s="54">
        <f>データ!$U$6</f>
        <v>2674</v>
      </c>
      <c r="AM10" s="54"/>
      <c r="AN10" s="54"/>
      <c r="AO10" s="54"/>
      <c r="AP10" s="54"/>
      <c r="AQ10" s="54"/>
      <c r="AR10" s="54"/>
      <c r="AS10" s="54"/>
      <c r="AT10" s="44">
        <f>データ!$V$6</f>
        <v>29.99</v>
      </c>
      <c r="AU10" s="44"/>
      <c r="AV10" s="44"/>
      <c r="AW10" s="44"/>
      <c r="AX10" s="44"/>
      <c r="AY10" s="44"/>
      <c r="AZ10" s="44"/>
      <c r="BA10" s="44"/>
      <c r="BB10" s="44">
        <f>データ!$W$6</f>
        <v>89.16</v>
      </c>
      <c r="BC10" s="44"/>
      <c r="BD10" s="44"/>
      <c r="BE10" s="44"/>
      <c r="BF10" s="44"/>
      <c r="BG10" s="44"/>
      <c r="BH10" s="44"/>
      <c r="BI10" s="44"/>
      <c r="BJ10" s="2"/>
      <c r="BK10" s="2"/>
      <c r="BL10" s="45" t="s">
        <v>21</v>
      </c>
      <c r="BM10" s="46"/>
      <c r="BN10" s="47" t="s">
        <v>22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9" t="s">
        <v>23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</row>
    <row r="14" spans="1:78" ht="13.5" customHeight="1" x14ac:dyDescent="0.15">
      <c r="A14" s="2"/>
      <c r="B14" s="51" t="s">
        <v>24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2"/>
      <c r="BL14" s="35" t="s">
        <v>25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26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28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42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42</v>
      </c>
      <c r="N85" s="13" t="s">
        <v>42</v>
      </c>
      <c r="O85" s="13" t="str">
        <f>データ!EN6</f>
        <v>【0.40】</v>
      </c>
    </row>
  </sheetData>
  <sheetProtection algorithmName="SHA-512" hashValue="Z5DSHbO2by7976PrPisVUIMck9Y446anxUV1R+5sZXfatCiMeENrazFiHouJDbN/0x4f7lmasq3s9e8/vqOl1g==" saltValue="F19GLnkyIOtnDoi3vuqO2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53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54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56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57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58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59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60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61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62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63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64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65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66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2023</v>
      </c>
      <c r="C6" s="20">
        <f t="shared" ref="C6:W6" si="3">C7</f>
        <v>14681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北海道　下川町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93.53</v>
      </c>
      <c r="Q6" s="21">
        <f t="shared" si="3"/>
        <v>4873</v>
      </c>
      <c r="R6" s="21">
        <f t="shared" si="3"/>
        <v>2935</v>
      </c>
      <c r="S6" s="21">
        <f t="shared" si="3"/>
        <v>644.54</v>
      </c>
      <c r="T6" s="21">
        <f t="shared" si="3"/>
        <v>4.55</v>
      </c>
      <c r="U6" s="21">
        <f t="shared" si="3"/>
        <v>2674</v>
      </c>
      <c r="V6" s="21">
        <f t="shared" si="3"/>
        <v>29.99</v>
      </c>
      <c r="W6" s="21">
        <f t="shared" si="3"/>
        <v>89.16</v>
      </c>
      <c r="X6" s="22">
        <f>IF(X7="",NA(),X7)</f>
        <v>103.69</v>
      </c>
      <c r="Y6" s="22">
        <f t="shared" ref="Y6:AG6" si="4">IF(Y7="",NA(),Y7)</f>
        <v>110.17</v>
      </c>
      <c r="Z6" s="22">
        <f t="shared" si="4"/>
        <v>101.49</v>
      </c>
      <c r="AA6" s="22">
        <f t="shared" si="4"/>
        <v>97</v>
      </c>
      <c r="AB6" s="22">
        <f t="shared" si="4"/>
        <v>122.67</v>
      </c>
      <c r="AC6" s="22">
        <f t="shared" si="4"/>
        <v>79.099999999999994</v>
      </c>
      <c r="AD6" s="22">
        <f t="shared" si="4"/>
        <v>79.33</v>
      </c>
      <c r="AE6" s="22">
        <f t="shared" si="4"/>
        <v>73.540000000000006</v>
      </c>
      <c r="AF6" s="22">
        <f t="shared" si="4"/>
        <v>75.44</v>
      </c>
      <c r="AG6" s="22">
        <f t="shared" si="4"/>
        <v>78.14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39.5</v>
      </c>
      <c r="BF6" s="22">
        <f t="shared" ref="BF6:BN6" si="7">IF(BF7="",NA(),BF7)</f>
        <v>37.43</v>
      </c>
      <c r="BG6" s="22">
        <f t="shared" si="7"/>
        <v>115.04</v>
      </c>
      <c r="BH6" s="22">
        <f t="shared" si="7"/>
        <v>580.46</v>
      </c>
      <c r="BI6" s="22">
        <f t="shared" si="7"/>
        <v>2004.22</v>
      </c>
      <c r="BJ6" s="22">
        <f t="shared" si="7"/>
        <v>1018.52</v>
      </c>
      <c r="BK6" s="22">
        <f t="shared" si="7"/>
        <v>949.61</v>
      </c>
      <c r="BL6" s="22">
        <f t="shared" si="7"/>
        <v>918.84</v>
      </c>
      <c r="BM6" s="22">
        <f t="shared" si="7"/>
        <v>955.49</v>
      </c>
      <c r="BN6" s="22">
        <f t="shared" si="7"/>
        <v>1017.9</v>
      </c>
      <c r="BO6" s="21" t="str">
        <f>IF(BO7="","",IF(BO7="-","【-】","【"&amp;SUBSTITUTE(TEXT(BO7,"#,##0.00"),"-","△")&amp;"】"))</f>
        <v>【1,045.20】</v>
      </c>
      <c r="BP6" s="22">
        <f>IF(BP7="",NA(),BP7)</f>
        <v>83.3</v>
      </c>
      <c r="BQ6" s="22">
        <f t="shared" ref="BQ6:BY6" si="8">IF(BQ7="",NA(),BQ7)</f>
        <v>101.92</v>
      </c>
      <c r="BR6" s="22">
        <f t="shared" si="8"/>
        <v>101.14</v>
      </c>
      <c r="BS6" s="22">
        <f t="shared" si="8"/>
        <v>83.6</v>
      </c>
      <c r="BT6" s="22">
        <f t="shared" si="8"/>
        <v>78.97</v>
      </c>
      <c r="BU6" s="22">
        <f t="shared" si="8"/>
        <v>58.79</v>
      </c>
      <c r="BV6" s="22">
        <f t="shared" si="8"/>
        <v>58.41</v>
      </c>
      <c r="BW6" s="22">
        <f t="shared" si="8"/>
        <v>58.27</v>
      </c>
      <c r="BX6" s="22">
        <f t="shared" si="8"/>
        <v>55.15</v>
      </c>
      <c r="BY6" s="22">
        <f t="shared" si="8"/>
        <v>53.95</v>
      </c>
      <c r="BZ6" s="21" t="str">
        <f>IF(BZ7="","",IF(BZ7="-","【-】","【"&amp;SUBSTITUTE(TEXT(BZ7,"#,##0.00"),"-","△")&amp;"】"))</f>
        <v>【49.51】</v>
      </c>
      <c r="CA6" s="22">
        <f>IF(CA7="",NA(),CA7)</f>
        <v>288.57</v>
      </c>
      <c r="CB6" s="22">
        <f t="shared" ref="CB6:CJ6" si="9">IF(CB7="",NA(),CB7)</f>
        <v>239.02</v>
      </c>
      <c r="CC6" s="22">
        <f t="shared" si="9"/>
        <v>239.56</v>
      </c>
      <c r="CD6" s="22">
        <f t="shared" si="9"/>
        <v>258.83</v>
      </c>
      <c r="CE6" s="22">
        <f t="shared" si="9"/>
        <v>279.47000000000003</v>
      </c>
      <c r="CF6" s="22">
        <f t="shared" si="9"/>
        <v>298.25</v>
      </c>
      <c r="CG6" s="22">
        <f t="shared" si="9"/>
        <v>303.27999999999997</v>
      </c>
      <c r="CH6" s="22">
        <f t="shared" si="9"/>
        <v>303.81</v>
      </c>
      <c r="CI6" s="22">
        <f t="shared" si="9"/>
        <v>310.26</v>
      </c>
      <c r="CJ6" s="22">
        <f t="shared" si="9"/>
        <v>318.99</v>
      </c>
      <c r="CK6" s="21" t="str">
        <f>IF(CK7="","",IF(CK7="-","【-】","【"&amp;SUBSTITUTE(TEXT(CK7,"#,##0.00"),"-","△")&amp;"】"))</f>
        <v>【317.14】</v>
      </c>
      <c r="CL6" s="22">
        <f>IF(CL7="",NA(),CL7)</f>
        <v>62.64</v>
      </c>
      <c r="CM6" s="22">
        <f t="shared" ref="CM6:CU6" si="10">IF(CM7="",NA(),CM7)</f>
        <v>64.400000000000006</v>
      </c>
      <c r="CN6" s="22">
        <f t="shared" si="10"/>
        <v>68.040000000000006</v>
      </c>
      <c r="CO6" s="22">
        <f t="shared" si="10"/>
        <v>67.489999999999995</v>
      </c>
      <c r="CP6" s="22">
        <f t="shared" si="10"/>
        <v>70.13</v>
      </c>
      <c r="CQ6" s="22">
        <f t="shared" si="10"/>
        <v>56.04</v>
      </c>
      <c r="CR6" s="22">
        <f t="shared" si="10"/>
        <v>58.52</v>
      </c>
      <c r="CS6" s="22">
        <f t="shared" si="10"/>
        <v>58.88</v>
      </c>
      <c r="CT6" s="22">
        <f t="shared" si="10"/>
        <v>58.16</v>
      </c>
      <c r="CU6" s="22">
        <f t="shared" si="10"/>
        <v>55.9</v>
      </c>
      <c r="CV6" s="21" t="str">
        <f>IF(CV7="","",IF(CV7="-","【-】","【"&amp;SUBSTITUTE(TEXT(CV7,"#,##0.00"),"-","△")&amp;"】"))</f>
        <v>【55.00】</v>
      </c>
      <c r="CW6" s="22">
        <f>IF(CW7="",NA(),CW7)</f>
        <v>72.09</v>
      </c>
      <c r="CX6" s="22">
        <f t="shared" ref="CX6:DF6" si="11">IF(CX7="",NA(),CX7)</f>
        <v>71.03</v>
      </c>
      <c r="CY6" s="22">
        <f t="shared" si="11"/>
        <v>66.87</v>
      </c>
      <c r="CZ6" s="22">
        <f t="shared" si="11"/>
        <v>65.739999999999995</v>
      </c>
      <c r="DA6" s="22">
        <f t="shared" si="11"/>
        <v>62.74</v>
      </c>
      <c r="DB6" s="22">
        <f t="shared" si="11"/>
        <v>72.78</v>
      </c>
      <c r="DC6" s="22">
        <f t="shared" si="11"/>
        <v>71.33</v>
      </c>
      <c r="DD6" s="22">
        <f t="shared" si="11"/>
        <v>71.150000000000006</v>
      </c>
      <c r="DE6" s="22">
        <f t="shared" si="11"/>
        <v>70.34</v>
      </c>
      <c r="DF6" s="22">
        <f t="shared" si="11"/>
        <v>71.08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2">
        <f t="shared" si="14"/>
        <v>0.17</v>
      </c>
      <c r="EI6" s="22">
        <f t="shared" si="14"/>
        <v>0.71</v>
      </c>
      <c r="EJ6" s="22">
        <f t="shared" si="14"/>
        <v>0.72</v>
      </c>
      <c r="EK6" s="22">
        <f t="shared" si="14"/>
        <v>0.71</v>
      </c>
      <c r="EL6" s="22">
        <f t="shared" si="14"/>
        <v>0.55000000000000004</v>
      </c>
      <c r="EM6" s="22">
        <f t="shared" si="14"/>
        <v>0.44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2023</v>
      </c>
      <c r="C7" s="24">
        <v>14681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93.53</v>
      </c>
      <c r="Q7" s="25">
        <v>4873</v>
      </c>
      <c r="R7" s="25">
        <v>2935</v>
      </c>
      <c r="S7" s="25">
        <v>644.54</v>
      </c>
      <c r="T7" s="25">
        <v>4.55</v>
      </c>
      <c r="U7" s="25">
        <v>2674</v>
      </c>
      <c r="V7" s="25">
        <v>29.99</v>
      </c>
      <c r="W7" s="25">
        <v>89.16</v>
      </c>
      <c r="X7" s="25">
        <v>103.69</v>
      </c>
      <c r="Y7" s="25">
        <v>110.17</v>
      </c>
      <c r="Z7" s="25">
        <v>101.49</v>
      </c>
      <c r="AA7" s="25">
        <v>97</v>
      </c>
      <c r="AB7" s="25">
        <v>122.67</v>
      </c>
      <c r="AC7" s="25">
        <v>79.099999999999994</v>
      </c>
      <c r="AD7" s="25">
        <v>79.33</v>
      </c>
      <c r="AE7" s="25">
        <v>73.540000000000006</v>
      </c>
      <c r="AF7" s="25">
        <v>75.44</v>
      </c>
      <c r="AG7" s="25">
        <v>78.14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39.5</v>
      </c>
      <c r="BF7" s="25">
        <v>37.43</v>
      </c>
      <c r="BG7" s="25">
        <v>115.04</v>
      </c>
      <c r="BH7" s="25">
        <v>580.46</v>
      </c>
      <c r="BI7" s="25">
        <v>2004.22</v>
      </c>
      <c r="BJ7" s="25">
        <v>1018.52</v>
      </c>
      <c r="BK7" s="25">
        <v>949.61</v>
      </c>
      <c r="BL7" s="25">
        <v>918.84</v>
      </c>
      <c r="BM7" s="25">
        <v>955.49</v>
      </c>
      <c r="BN7" s="25">
        <v>1017.9</v>
      </c>
      <c r="BO7" s="25">
        <v>1045.2</v>
      </c>
      <c r="BP7" s="25">
        <v>83.3</v>
      </c>
      <c r="BQ7" s="25">
        <v>101.92</v>
      </c>
      <c r="BR7" s="25">
        <v>101.14</v>
      </c>
      <c r="BS7" s="25">
        <v>83.6</v>
      </c>
      <c r="BT7" s="25">
        <v>78.97</v>
      </c>
      <c r="BU7" s="25">
        <v>58.79</v>
      </c>
      <c r="BV7" s="25">
        <v>58.41</v>
      </c>
      <c r="BW7" s="25">
        <v>58.27</v>
      </c>
      <c r="BX7" s="25">
        <v>55.15</v>
      </c>
      <c r="BY7" s="25">
        <v>53.95</v>
      </c>
      <c r="BZ7" s="25">
        <v>49.51</v>
      </c>
      <c r="CA7" s="25">
        <v>288.57</v>
      </c>
      <c r="CB7" s="25">
        <v>239.02</v>
      </c>
      <c r="CC7" s="25">
        <v>239.56</v>
      </c>
      <c r="CD7" s="25">
        <v>258.83</v>
      </c>
      <c r="CE7" s="25">
        <v>279.47000000000003</v>
      </c>
      <c r="CF7" s="25">
        <v>298.25</v>
      </c>
      <c r="CG7" s="25">
        <v>303.27999999999997</v>
      </c>
      <c r="CH7" s="25">
        <v>303.81</v>
      </c>
      <c r="CI7" s="25">
        <v>310.26</v>
      </c>
      <c r="CJ7" s="25">
        <v>318.99</v>
      </c>
      <c r="CK7" s="25">
        <v>317.14</v>
      </c>
      <c r="CL7" s="25">
        <v>62.64</v>
      </c>
      <c r="CM7" s="25">
        <v>64.400000000000006</v>
      </c>
      <c r="CN7" s="25">
        <v>68.040000000000006</v>
      </c>
      <c r="CO7" s="25">
        <v>67.489999999999995</v>
      </c>
      <c r="CP7" s="25">
        <v>70.13</v>
      </c>
      <c r="CQ7" s="25">
        <v>56.04</v>
      </c>
      <c r="CR7" s="25">
        <v>58.52</v>
      </c>
      <c r="CS7" s="25">
        <v>58.88</v>
      </c>
      <c r="CT7" s="25">
        <v>58.16</v>
      </c>
      <c r="CU7" s="25">
        <v>55.9</v>
      </c>
      <c r="CV7" s="25">
        <v>55</v>
      </c>
      <c r="CW7" s="25">
        <v>72.09</v>
      </c>
      <c r="CX7" s="25">
        <v>71.03</v>
      </c>
      <c r="CY7" s="25">
        <v>66.87</v>
      </c>
      <c r="CZ7" s="25">
        <v>65.739999999999995</v>
      </c>
      <c r="DA7" s="25">
        <v>62.74</v>
      </c>
      <c r="DB7" s="25">
        <v>72.78</v>
      </c>
      <c r="DC7" s="25">
        <v>71.33</v>
      </c>
      <c r="DD7" s="25">
        <v>71.150000000000006</v>
      </c>
      <c r="DE7" s="25">
        <v>70.34</v>
      </c>
      <c r="DF7" s="25">
        <v>71.08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0.17</v>
      </c>
      <c r="EI7" s="25">
        <v>0.71</v>
      </c>
      <c r="EJ7" s="25">
        <v>0.72</v>
      </c>
      <c r="EK7" s="25">
        <v>0.71</v>
      </c>
      <c r="EL7" s="25">
        <v>0.55000000000000004</v>
      </c>
      <c r="EM7" s="25">
        <v>0.44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111</v>
      </c>
      <c r="E13" t="s">
        <v>113</v>
      </c>
      <c r="F13" t="s">
        <v>112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2025-01-24T06:38:54Z</dcterms:created>
  <dcterms:modified xsi:type="dcterms:W3CDTF">2025-01-28T06:27:18Z</dcterms:modified>
  <cp:category/>
</cp:coreProperties>
</file>