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K2019001\Desktop\【経営比較分析表】2021_014681_47_1718\【経営比較分析表】2021_014681_47_1718\"/>
    </mc:Choice>
  </mc:AlternateContent>
  <xr:revisionPtr revIDLastSave="0" documentId="13_ncr:1_{AC08444A-6C40-4B83-B8BC-F2DBD5C08B39}" xr6:coauthVersionLast="45" xr6:coauthVersionMax="45" xr10:uidLastSave="{00000000-0000-0000-0000-000000000000}"/>
  <workbookProtection workbookAlgorithmName="SHA-512" workbookHashValue="yKO1rytl+FftmPgDdYXm3wZ7L1sY8M986G7z9A6dqlRTBovaW9RxtrfmL49mnibJCMT/hikwLkJxyzRS7RBkJg==" workbookSaltValue="xMVqlUBmnCLqmtaJ0h1v/w==" workbookSpinCount="100000" lockStructure="1"/>
  <bookViews>
    <workbookView xWindow="8340" yWindow="1080" windowWidth="18420" windowHeight="139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<sst xmlns="http://schemas.openxmlformats.org/spreadsheetml/2006/main" count="236" uniqueCount="119">
  <si>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</si>
  <si>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</si>
  <si>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</si>
  <si>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</si>
  <si>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</si>
  <si>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</si>
  <si>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</si>
  <si>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</si>
  <si>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</si>
  <si>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</si>
  <si>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</si>
  <si>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</si>
  <si>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</si>
  <si>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</si>
  <si>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</si>
  <si>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</si>
  <si>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</si>
  <si>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</si>
  <si>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</si>
  <si>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</si>
  <si>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</si>
  <si>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</si>
  <si>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</si>
  <si>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</si>
  <si>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</si>
  <si>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</si>
  <si>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</si>
  <si>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</si>
  <si>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</si>
  <si>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</si>
  <si>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</si>
  <si>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</si>
  <si>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</si>
  <si>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</si>
  <si>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</si>
  <si>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</si>
  <si>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</si>
  <si>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</si>
  <si>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</si>
  <si>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</si>
  <si>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</si>
  <si>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</si>
  <si>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</si>
  <si>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</si>
  <si>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</si>
  <si>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</si>
  <si>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</si>
  <si>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</si>
  <si>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</si>
  <si>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</si>
  <si>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</si>
  <si>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</si>
  <si>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</si>
  <si>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</si>
  <si>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</si>
  <si>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</si>
  <si>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</si>
  <si>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</si>
  <si>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</si>
  <si>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</si>
  <si>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</si>
  <si>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</si>
  <si>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</si>
  <si>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</si>
  <si>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</si>
  <si>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</si>
  <si>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</si>
  <si>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</si>
  <si>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</si>
  <si>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</si>
  <si>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</si>
  <si>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</si>
  <si>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</si>
  <si>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</si>
  <si>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</si>
  <si>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</si>
  <si>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</si>
  <si>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</si>
  <si>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</si>
  <si>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</si>
  <si>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</si>
  <si>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</si>
  <si>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</si>
  <si>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</si>
  <si>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</si>
  <si>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</si>
  <si>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</si>
  <si>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</si>
  <si>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</si>
  <si>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</si>
  <si>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</si>
  <si>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</si>
  <si>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</si>
  <si>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</si>
  <si>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</si>
  <si>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</si>
  <si>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</si>
  <si>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</si>
  <si>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下川町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</si>
  <si>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</si>
  <si>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</si>
  <si>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</si>
  <si>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</si>
  <si>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</si>
  <si>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</si>
  <si>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</si>
  <si>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</si>
  <si>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</si>
  <si>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</si>
  <si>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</si>
  <si>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</si>
  <si>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</si>
  <si>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</si>
  <si>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</si>
  <si>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</si>
  <si>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</si>
  <si>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①収益的収支比率は、100％以上で単年度の収支が黒字であることを示しており、当該値は100％未満であることから、使用料の見直しに向けた検討が必要です。
④企業債残高対事業規模比率は、料金収入に対する企業債残高の割合で、企業債残高の規模を表す指標であり、繰出基準に基づき一般会計で負担しているため、料金収入に対する残高はない状態にあります。
⑤経費回収率は、100％以上で汚水処理に係る費用が使用料収入で賄えていることを示しており、類似団体平均値を下回り、経費回収率が100％未満であることからも、使用料の見直しに向けた検討が必要です。
⑥汚水処理原価は、有収水量1㎥あたり、どれだけの費用がかかっているかを表す指標であり、類似団体平均値を上回っているため、経費の削減に向けた取り組みが必要です。
⑦施設利用率は、一日に対応可能な処理能力に対する、一日平均処理水量の割合で、施設の利用状況や適正規模を判断する指標でありますが、施設整備が完了しているため、今後の改築時において、適正規模に向けた検討を行う必要があります。
⑧水洗化率は、現在処理区域内人口のうち、水洗便所を設置して汚水処理をしている人口の割合を表した指標であり、類似団体平均を上回っていますが、今後も水洗化率の向上に向けた取り組みが必要です。</t>
    <phoneticPr fontId="4"/>
  </si>
  <si>
    <t>③管渠改善率は、当該年度に更新した管渠延長の割合を示す指標で、管渠の更新ペースや状況が把握できるものであり、数値が1％の場合、すべての管路を更新するのに100年かかることとなります。
　当該値は、類似団体平均値を下回っておりますが、最も古い管渠は平成4年度に整備したものであり、法定耐用年数を経過した管渠は令和3年度末で0％であることから、現在のところ更新を行う管渠は存在しません。
　今後、管渠の長寿命化に向けた計画を策定し、計画的な整備と長寿命化につなげます。</t>
    <phoneticPr fontId="4"/>
  </si>
  <si>
    <t>　本町の公共下水道は、平成8年に供用開始し、下水道の普及率を向上させるため、当初から低廉な料金水準としてきましたが、今後、浄化センターの機械・設備等の更新にかかる財源が必要な状況にあり、人口減少による料金収入の減収が見込まれるため、将来人口や更新投資を踏まえ、料金収入の見直しに向けた検討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</si>
</sst>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87-4A35-B4C8-6796CB76AE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7687-4A35-B4C8-6796CB76AE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39.56</c:v>
                </c:pt>
                <c:pt idx="1">
                  <c:v>38.51</c:v>
                </c:pt>
                <c:pt idx="2">
                  <c:v>35.520000000000003</c:v>
                </c:pt>
                <c:pt idx="3">
                  <c:v>36.630000000000003</c:v>
                </c:pt>
                <c:pt idx="4">
                  <c:v>36.57</c:v>
                </c:pt>
              </c:numCache>
            </c:numRef>
          </c:val>
          <c:extLst>
            <c:ext xmlns:c16="http://schemas.microsoft.com/office/drawing/2014/chart" uri="{C3380CC4-5D6E-409C-BE32-E72D297353CC}">
              <c16:uniqueId val="{00000000-BCA7-49E5-99A7-65A8BAEE5D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BCA7-49E5-99A7-65A8BAEE5D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96.29</c:v>
                </c:pt>
                <c:pt idx="1">
                  <c:v>96.7</c:v>
                </c:pt>
                <c:pt idx="2">
                  <c:v>96.84</c:v>
                </c:pt>
                <c:pt idx="3">
                  <c:v>97.05</c:v>
                </c:pt>
                <c:pt idx="4">
                  <c:v>97.44</c:v>
                </c:pt>
              </c:numCache>
            </c:numRef>
          </c:val>
          <c:extLst>
            <c:ext xmlns:c16="http://schemas.microsoft.com/office/drawing/2014/chart" uri="{C3380CC4-5D6E-409C-BE32-E72D297353CC}">
              <c16:uniqueId val="{00000000-BB3A-424D-8182-85E8E4DCE11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BB3A-424D-8182-85E8E4DCE11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99.3</c:v>
                </c:pt>
                <c:pt idx="1">
                  <c:v>87.41</c:v>
                </c:pt>
                <c:pt idx="2">
                  <c:v>86.39</c:v>
                </c:pt>
                <c:pt idx="3">
                  <c:v>89.51</c:v>
                </c:pt>
                <c:pt idx="4">
                  <c:v>77.91</c:v>
                </c:pt>
              </c:numCache>
            </c:numRef>
          </c:val>
          <c:extLst>
            <c:ext xmlns:c16="http://schemas.microsoft.com/office/drawing/2014/chart" uri="{C3380CC4-5D6E-409C-BE32-E72D297353CC}">
              <c16:uniqueId val="{00000000-C0ED-49C5-A873-15D2A779ED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ED-49C5-A873-15D2A779ED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4F-4956-8C00-0C5C3B3D8F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4F-4956-8C00-0C5C3B3D8F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4C-4687-B082-D3499A7E15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4C-4687-B082-D3499A7E15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0E-4C68-A6F9-8548F0C34B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0E-4C68-A6F9-8548F0C34B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4-476B-BEE2-74480621EC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4-476B-BEE2-74480621EC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2510.2600000000002</c:v>
                </c:pt>
                <c:pt idx="1">
                  <c:v>2518.0500000000002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9F1-4611-95A2-85FE9CAEE3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E9F1-4611-95A2-85FE9CAEE3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59.59</c:v>
                </c:pt>
                <c:pt idx="1">
                  <c:v>56.69</c:v>
                </c:pt>
                <c:pt idx="2">
                  <c:v>53.05</c:v>
                </c:pt>
                <c:pt idx="3">
                  <c:v>55.76</c:v>
                </c:pt>
                <c:pt idx="4">
                  <c:v>58.5</c:v>
                </c:pt>
              </c:numCache>
            </c:numRef>
          </c:val>
          <c:extLst>
            <c:ext xmlns:c16="http://schemas.microsoft.com/office/drawing/2014/chart" uri="{C3380CC4-5D6E-409C-BE32-E72D297353CC}">
              <c16:uniqueId val="{00000000-F0EA-4405-BB4B-480A31B71D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F0EA-4405-BB4B-480A31B71D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222.8</c:v>
                </c:pt>
                <c:pt idx="1">
                  <c:v>237.14</c:v>
                </c:pt>
                <c:pt idx="2">
                  <c:v>255.8</c:v>
                </c:pt>
                <c:pt idx="3">
                  <c:v>246.36</c:v>
                </c:pt>
                <c:pt idx="4">
                  <c:v>235.61</c:v>
                </c:pt>
              </c:numCache>
            </c:numRef>
          </c:val>
          <c:extLst>
            <c:ext xmlns:c16="http://schemas.microsoft.com/office/drawing/2014/chart" uri="{C3380CC4-5D6E-409C-BE32-E72D297353CC}">
              <c16:uniqueId val="{00000000-4522-49B9-AC66-2B5E3F7AF76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4522-49B9-AC66-2B5E3F7AF76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AK6" sqref="AK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下川町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3098</v>
      </c>
      <c r="AM8" s="55"/>
      <c r="AN8" s="55"/>
      <c r="AO8" s="55"/>
      <c r="AP8" s="55"/>
      <c r="AQ8" s="55"/>
      <c r="AR8" s="55"/>
      <c r="AS8" s="55"/>
      <c r="AT8" s="54">
        <f>データ!T6</f>
        <v>644.20000000000005</v>
      </c>
      <c r="AU8" s="54"/>
      <c r="AV8" s="54"/>
      <c r="AW8" s="54"/>
      <c r="AX8" s="54"/>
      <c r="AY8" s="54"/>
      <c r="AZ8" s="54"/>
      <c r="BA8" s="54"/>
      <c r="BB8" s="54">
        <f>データ!U6</f>
        <v>4.8099999999999996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79.61</v>
      </c>
      <c r="Q10" s="54"/>
      <c r="R10" s="54"/>
      <c r="S10" s="54"/>
      <c r="T10" s="54"/>
      <c r="U10" s="54"/>
      <c r="V10" s="54"/>
      <c r="W10" s="54">
        <f>データ!Q6</f>
        <v>72.87</v>
      </c>
      <c r="X10" s="54"/>
      <c r="Y10" s="54"/>
      <c r="Z10" s="54"/>
      <c r="AA10" s="54"/>
      <c r="AB10" s="54"/>
      <c r="AC10" s="54"/>
      <c r="AD10" s="55">
        <f>データ!R6</f>
        <v>2486</v>
      </c>
      <c r="AE10" s="55"/>
      <c r="AF10" s="55"/>
      <c r="AG10" s="55"/>
      <c r="AH10" s="55"/>
      <c r="AI10" s="55"/>
      <c r="AJ10" s="55"/>
      <c r="AK10" s="2"/>
      <c r="AL10" s="55">
        <f>データ!V6</f>
        <v>2425</v>
      </c>
      <c r="AM10" s="55"/>
      <c r="AN10" s="55"/>
      <c r="AO10" s="55"/>
      <c r="AP10" s="55"/>
      <c r="AQ10" s="55"/>
      <c r="AR10" s="55"/>
      <c r="AS10" s="55"/>
      <c r="AT10" s="54">
        <f>データ!W6</f>
        <v>1.69</v>
      </c>
      <c r="AU10" s="54"/>
      <c r="AV10" s="54"/>
      <c r="AW10" s="54"/>
      <c r="AX10" s="54"/>
      <c r="AY10" s="54"/>
      <c r="AZ10" s="54"/>
      <c r="BA10" s="54"/>
      <c r="BB10" s="54">
        <f>データ!X6</f>
        <v>1434.91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N9/WVLxjsMatZ3tUDOb7BarJjSIJcmp5P2ILGNYeGjxiPeazkfWSn3l94CMxv0WGhEJQt+6I7cPfWSsfI7wz0g==" saltValue="Zscm8Bds+Fph+shVXRB4D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14681</v>
      </c>
      <c r="D6" s="19">
        <f t="shared" si="3"/>
        <v>47</v>
      </c>
      <c r="E6" s="19">
        <f t="shared" si="3"/>
        <v>17</v>
      </c>
      <c r="F6" s="19">
        <f t="shared" si="3"/>
        <v>1</v>
      </c>
      <c r="G6" s="19">
        <f t="shared" si="3"/>
        <v>0</v>
      </c>
      <c r="H6" s="19" t="str">
        <f t="shared" si="3"/>
        <v>北海道　下川町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79.61</v>
      </c>
      <c r="Q6" s="20">
        <f t="shared" si="3"/>
        <v>72.87</v>
      </c>
      <c r="R6" s="20">
        <f t="shared" si="3"/>
        <v>2486</v>
      </c>
      <c r="S6" s="20">
        <f t="shared" si="3"/>
        <v>3098</v>
      </c>
      <c r="T6" s="20">
        <f t="shared" si="3"/>
        <v>644.20000000000005</v>
      </c>
      <c r="U6" s="20">
        <f t="shared" si="3"/>
        <v>4.8099999999999996</v>
      </c>
      <c r="V6" s="20">
        <f t="shared" si="3"/>
        <v>2425</v>
      </c>
      <c r="W6" s="20">
        <f t="shared" si="3"/>
        <v>1.69</v>
      </c>
      <c r="X6" s="20">
        <f t="shared" si="3"/>
        <v>1434.91</v>
      </c>
      <c r="Y6" s="21">
        <f>IF(Y7="",NA(),Y7)</f>
        <v>99.3</v>
      </c>
      <c r="Z6" s="21">
        <f t="shared" ref="Z6:AH6" si="4">IF(Z7="",NA(),Z7)</f>
        <v>87.41</v>
      </c>
      <c r="AA6" s="21">
        <f t="shared" si="4"/>
        <v>86.39</v>
      </c>
      <c r="AB6" s="21">
        <f t="shared" si="4"/>
        <v>89.51</v>
      </c>
      <c r="AC6" s="21">
        <f t="shared" si="4"/>
        <v>77.91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2510.2600000000002</v>
      </c>
      <c r="BG6" s="21">
        <f t="shared" ref="BG6:BO6" si="7">IF(BG7="",NA(),BG7)</f>
        <v>2518.0500000000002</v>
      </c>
      <c r="BH6" s="20">
        <f t="shared" si="7"/>
        <v>0</v>
      </c>
      <c r="BI6" s="20">
        <f t="shared" si="7"/>
        <v>0</v>
      </c>
      <c r="BJ6" s="20">
        <f t="shared" si="7"/>
        <v>0</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59.59</v>
      </c>
      <c r="BR6" s="21">
        <f t="shared" ref="BR6:BZ6" si="8">IF(BR7="",NA(),BR7)</f>
        <v>56.69</v>
      </c>
      <c r="BS6" s="21">
        <f t="shared" si="8"/>
        <v>53.05</v>
      </c>
      <c r="BT6" s="21">
        <f t="shared" si="8"/>
        <v>55.76</v>
      </c>
      <c r="BU6" s="21">
        <f t="shared" si="8"/>
        <v>58.5</v>
      </c>
      <c r="BV6" s="21">
        <f t="shared" si="8"/>
        <v>80.58</v>
      </c>
      <c r="BW6" s="21">
        <f t="shared" si="8"/>
        <v>78.92</v>
      </c>
      <c r="BX6" s="21">
        <f t="shared" si="8"/>
        <v>74.17</v>
      </c>
      <c r="BY6" s="21">
        <f t="shared" si="8"/>
        <v>79.77</v>
      </c>
      <c r="BZ6" s="21">
        <f t="shared" si="8"/>
        <v>79.63</v>
      </c>
      <c r="CA6" s="20" t="str">
        <f>IF(CA7="","",IF(CA7="-","【-】","【"&amp;SUBSTITUTE(TEXT(CA7,"#,##0.00"),"-","△")&amp;"】"))</f>
        <v>【99.73】</v>
      </c>
      <c r="CB6" s="21">
        <f>IF(CB7="",NA(),CB7)</f>
        <v>222.8</v>
      </c>
      <c r="CC6" s="21">
        <f t="shared" ref="CC6:CK6" si="9">IF(CC7="",NA(),CC7)</f>
        <v>237.14</v>
      </c>
      <c r="CD6" s="21">
        <f t="shared" si="9"/>
        <v>255.8</v>
      </c>
      <c r="CE6" s="21">
        <f t="shared" si="9"/>
        <v>246.36</v>
      </c>
      <c r="CF6" s="21">
        <f t="shared" si="9"/>
        <v>235.61</v>
      </c>
      <c r="CG6" s="21">
        <f t="shared" si="9"/>
        <v>216.21</v>
      </c>
      <c r="CH6" s="21">
        <f t="shared" si="9"/>
        <v>220.31</v>
      </c>
      <c r="CI6" s="21">
        <f t="shared" si="9"/>
        <v>230.95</v>
      </c>
      <c r="CJ6" s="21">
        <f t="shared" si="9"/>
        <v>214.56</v>
      </c>
      <c r="CK6" s="21">
        <f t="shared" si="9"/>
        <v>213.66</v>
      </c>
      <c r="CL6" s="20" t="str">
        <f>IF(CL7="","",IF(CL7="-","【-】","【"&amp;SUBSTITUTE(TEXT(CL7,"#,##0.00"),"-","△")&amp;"】"))</f>
        <v>【134.98】</v>
      </c>
      <c r="CM6" s="21">
        <f>IF(CM7="",NA(),CM7)</f>
        <v>39.56</v>
      </c>
      <c r="CN6" s="21">
        <f t="shared" ref="CN6:CV6" si="10">IF(CN7="",NA(),CN7)</f>
        <v>38.51</v>
      </c>
      <c r="CO6" s="21">
        <f t="shared" si="10"/>
        <v>35.520000000000003</v>
      </c>
      <c r="CP6" s="21">
        <f t="shared" si="10"/>
        <v>36.630000000000003</v>
      </c>
      <c r="CQ6" s="21">
        <f t="shared" si="10"/>
        <v>36.57</v>
      </c>
      <c r="CR6" s="21">
        <f t="shared" si="10"/>
        <v>50.24</v>
      </c>
      <c r="CS6" s="21">
        <f t="shared" si="10"/>
        <v>49.68</v>
      </c>
      <c r="CT6" s="21">
        <f t="shared" si="10"/>
        <v>49.27</v>
      </c>
      <c r="CU6" s="21">
        <f t="shared" si="10"/>
        <v>49.47</v>
      </c>
      <c r="CV6" s="21">
        <f t="shared" si="10"/>
        <v>48.19</v>
      </c>
      <c r="CW6" s="20" t="str">
        <f>IF(CW7="","",IF(CW7="-","【-】","【"&amp;SUBSTITUTE(TEXT(CW7,"#,##0.00"),"-","△")&amp;"】"))</f>
        <v>【59.99】</v>
      </c>
      <c r="CX6" s="21">
        <f>IF(CX7="",NA(),CX7)</f>
        <v>96.29</v>
      </c>
      <c r="CY6" s="21">
        <f t="shared" ref="CY6:DG6" si="11">IF(CY7="",NA(),CY7)</f>
        <v>96.7</v>
      </c>
      <c r="CZ6" s="21">
        <f t="shared" si="11"/>
        <v>96.84</v>
      </c>
      <c r="DA6" s="21">
        <f t="shared" si="11"/>
        <v>97.05</v>
      </c>
      <c r="DB6" s="21">
        <f t="shared" si="11"/>
        <v>97.44</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14681</v>
      </c>
      <c r="D7" s="23">
        <v>47</v>
      </c>
      <c r="E7" s="23">
        <v>17</v>
      </c>
      <c r="F7" s="23">
        <v>1</v>
      </c>
      <c r="G7" s="23">
        <v>0</v>
      </c>
      <c r="H7" s="23" t="s">
        <v>98</v>
      </c>
      <c r="I7" s="23" t="s">
        <v>99</v>
      </c>
      <c r="J7" s="23" t="s">
        <v>100</v>
      </c>
      <c r="K7" s="23" t="s">
        <v>101</v>
      </c>
      <c r="L7" s="23" t="s">
        <v>102</v>
      </c>
      <c r="M7" s="23" t="s">
        <v>103</v>
      </c>
      <c r="N7" s="24" t="s">
        <v>104</v>
      </c>
      <c r="O7" s="24" t="s">
        <v>105</v>
      </c>
      <c r="P7" s="24">
        <v>79.61</v>
      </c>
      <c r="Q7" s="24">
        <v>72.87</v>
      </c>
      <c r="R7" s="24">
        <v>2486</v>
      </c>
      <c r="S7" s="24">
        <v>3098</v>
      </c>
      <c r="T7" s="24">
        <v>644.20000000000005</v>
      </c>
      <c r="U7" s="24">
        <v>4.8099999999999996</v>
      </c>
      <c r="V7" s="24">
        <v>2425</v>
      </c>
      <c r="W7" s="24">
        <v>1.69</v>
      </c>
      <c r="X7" s="24">
        <v>1434.91</v>
      </c>
      <c r="Y7" s="24">
        <v>99.3</v>
      </c>
      <c r="Z7" s="24">
        <v>87.41</v>
      </c>
      <c r="AA7" s="24">
        <v>86.39</v>
      </c>
      <c r="AB7" s="24">
        <v>89.51</v>
      </c>
      <c r="AC7" s="24">
        <v>77.91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2510.2600000000002</v>
      </c>
      <c r="BG7" s="24">
        <v>2518.0500000000002</v>
      </c>
      <c r="BH7" s="24">
        <v>0</v>
      </c>
      <c r="BI7" s="24">
        <v>0</v>
      </c>
      <c r="BJ7" s="24">
        <v>0</v>
      </c>
      <c r="BK7" s="24">
        <v>1124.26</v>
      </c>
      <c r="BL7" s="24">
        <v>1048.23</v>
      </c>
      <c r="BM7" s="24">
        <v>1130.42</v>
      </c>
      <c r="BN7" s="24">
        <v>1245.0999999999999</v>
      </c>
      <c r="BO7" s="24">
        <v>1108.8</v>
      </c>
      <c r="BP7" s="24">
        <v>669.11</v>
      </c>
      <c r="BQ7" s="24">
        <v>59.59</v>
      </c>
      <c r="BR7" s="24">
        <v>56.69</v>
      </c>
      <c r="BS7" s="24">
        <v>53.05</v>
      </c>
      <c r="BT7" s="24">
        <v>55.76</v>
      </c>
      <c r="BU7" s="24">
        <v>58.5</v>
      </c>
      <c r="BV7" s="24">
        <v>80.58</v>
      </c>
      <c r="BW7" s="24">
        <v>78.92</v>
      </c>
      <c r="BX7" s="24">
        <v>74.17</v>
      </c>
      <c r="BY7" s="24">
        <v>79.77</v>
      </c>
      <c r="BZ7" s="24">
        <v>79.63</v>
      </c>
      <c r="CA7" s="24">
        <v>99.73</v>
      </c>
      <c r="CB7" s="24">
        <v>222.8</v>
      </c>
      <c r="CC7" s="24">
        <v>237.14</v>
      </c>
      <c r="CD7" s="24">
        <v>255.8</v>
      </c>
      <c r="CE7" s="24">
        <v>246.36</v>
      </c>
      <c r="CF7" s="24">
        <v>235.61</v>
      </c>
      <c r="CG7" s="24">
        <v>216.21</v>
      </c>
      <c r="CH7" s="24">
        <v>220.31</v>
      </c>
      <c r="CI7" s="24">
        <v>230.95</v>
      </c>
      <c r="CJ7" s="24">
        <v>214.56</v>
      </c>
      <c r="CK7" s="24">
        <v>213.66</v>
      </c>
      <c r="CL7" s="24">
        <v>134.97999999999999</v>
      </c>
      <c r="CM7" s="24">
        <v>39.56</v>
      </c>
      <c r="CN7" s="24">
        <v>38.51</v>
      </c>
      <c r="CO7" s="24">
        <v>35.520000000000003</v>
      </c>
      <c r="CP7" s="24">
        <v>36.630000000000003</v>
      </c>
      <c r="CQ7" s="24">
        <v>36.57</v>
      </c>
      <c r="CR7" s="24">
        <v>50.24</v>
      </c>
      <c r="CS7" s="24">
        <v>49.68</v>
      </c>
      <c r="CT7" s="24">
        <v>49.27</v>
      </c>
      <c r="CU7" s="24">
        <v>49.47</v>
      </c>
      <c r="CV7" s="24">
        <v>48.19</v>
      </c>
      <c r="CW7" s="24">
        <v>59.99</v>
      </c>
      <c r="CX7" s="24">
        <v>96.29</v>
      </c>
      <c r="CY7" s="24">
        <v>96.7</v>
      </c>
      <c r="CZ7" s="24">
        <v>96.84</v>
      </c>
      <c r="DA7" s="24">
        <v>97.05</v>
      </c>
      <c r="DB7" s="24">
        <v>97.44</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2023-01-12T23:51:35Z</dcterms:created>
  <dcterms:modified xsi:type="dcterms:W3CDTF">2023-01-17T10:49:37Z</dcterms:modified>
  <cp:category/>
</cp:coreProperties>
</file>