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16.51.40\総務-企g\☆　財政担当\11公営企業関係\03調査報告\R2\2021.1.14_公営企業に係る経営比較分析表（令和元年度決算）の分析等について\02提出\"/>
    </mc:Choice>
  </mc:AlternateContent>
  <xr:revisionPtr revIDLastSave="0" documentId="13_ncr:1_{C3517852-038A-490C-8545-D3C957085A1E}" xr6:coauthVersionLast="36" xr6:coauthVersionMax="36" xr10:uidLastSave="{00000000-0000-0000-0000-000000000000}"/>
  <workbookProtection workbookAlgorithmName="SHA-512" workbookHashValue="uH6n7G0QHNUZhH6ruSeXc/TD7LVrVpzKWW/cyExnnYdzuPlxNziFdVhtNRlfSz/vg6K9QQe7I2LBgLi6/kaYiw==" workbookSaltValue="X9q7vqlPBQcfMIfVOH2hx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<sst xmlns="http://schemas.openxmlformats.org/spreadsheetml/2006/main" count="247" uniqueCount="120">
  <si>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</si>
  <si>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</si>
  <si>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</si>
  <si>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</si>
  <si>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</si>
  <si>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</si>
  <si>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</si>
  <si>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</si>
  <si>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</si>
  <si>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</si>
  <si>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</si>
  <si>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</si>
  <si>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</si>
  <si>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</si>
  <si>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</si>
  <si>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</si>
  <si>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</si>
  <si>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</si>
  <si>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</si>
  <si>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</si>
  <si>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</si>
  <si>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</si>
  <si>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</si>
  <si>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</si>
  <si>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</si>
  <si>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</si>
  <si>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</si>
  <si>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</si>
  <si>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</si>
  <si>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</si>
  <si>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</si>
  <si>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</si>
  <si>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</si>
  <si>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</si>
  <si>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</si>
  <si>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</si>
  <si>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</si>
  <si>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</si>
  <si>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</si>
  <si>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</si>
  <si>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</si>
  <si>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</si>
  <si>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</si>
  <si>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</si>
  <si>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</si>
  <si>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</si>
  <si>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</si>
  <si>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</si>
  <si>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</si>
  <si>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</si>
  <si>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</si>
  <si>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</si>
  <si>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</si>
  <si>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</si>
  <si>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</si>
  <si>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</si>
  <si>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</si>
  <si>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</si>
  <si>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</si>
  <si>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</si>
  <si>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</si>
  <si>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</si>
  <si>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</si>
  <si>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</si>
  <si>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</si>
  <si>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</si>
  <si>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</si>
  <si>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</si>
  <si>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</si>
  <si>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</si>
  <si>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</si>
  <si>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</si>
  <si>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</si>
  <si>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</si>
  <si>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</si>
  <si>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</si>
  <si>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</si>
  <si>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</si>
  <si>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</si>
  <si>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</si>
  <si>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</si>
  <si>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</si>
  <si>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</si>
  <si>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</si>
  <si>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</si>
  <si>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</si>
  <si>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</si>
  <si>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</si>
  <si>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</si>
  <si>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</si>
  <si>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</si>
  <si>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</si>
  <si>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</si>
  <si>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</si>
  <si>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</si>
  <si>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</si>
  <si>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</si>
  <si>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</si>
  <si>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下川町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</si>
  <si>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</si>
  <si>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</si>
  <si>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</si>
  <si>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</si>
  <si>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</si>
  <si>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</si>
  <si>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</si>
  <si>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</si>
  <si>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</si>
  <si>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</si>
  <si>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</si>
  <si>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</si>
  <si>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</si>
  <si>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</si>
  <si>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</si>
  <si>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</si>
  <si>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</si>
  <si>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</si>
  <si>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該当なし。</t>
  </si>
  <si>
    <t>　本町の個別排水処理は、公共下水道処理区域外において、下水道と同じように快適で衛生的な生活環境を普及させるため、平成9年度から平成18年度までの10ヵ年で町が各家庭に個別排水処理施設（合併処理浄化槽）を整備してきました。
　普及率を向上させるため、平成8年に供用開始した下水道と同水準の低廉な料金水準としてきており、今後、下水道の料金収入の見直しに合わせて、料金収入の見直しに向けた検討を行っていく必要があります。</t>
  </si>
  <si>
    <t>①収益的収支比率は、100％以上で単年度の収支が黒字であることを示しており、当該値は100％未満であることから、使用料の見直しに向けた検討が必要です。
④企業債残高対事業規模比率は、料金収入に対する企業債残高の割合で、企業債残高の規模を表す指標であり、類似団体平均値を下回っています。
⑤経費回収率は、100％以上で汚水処理に係る費用が使用料収入で賄えていることを示しており、類似団体平均値を上回っていますが、経費回収率が100％未満であることからも、使用料の見直しに向けた検討が必要です。
⑥汚水処理原価は、有収水量1㎥あたり、どれだけの費用がかかっているかを表す指標であり、類似団体平均値よりも下回っていますが、今後も経費の削減に向けた取り組みが必要です。
⑦施設利用率は、一日に対応可能な処理能力に対する、一日平均処理水量の割合で、施設の利用状況や適正規模を判断する指標でありますが、施設整備が完了しているため、今後の改築時において、適正規模に向けた検討を行う必要があります。
　H30:51.97
⑧水洗化率は、現在処理区域内人口のうち、水洗便所を設置して汚水処理をしている人口の割合を表した指標であり、水洗化率は100％となっています。</t>
    <rPh sb="134" eb="135">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</si>
</sst>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74-4D09-A12A-630864B18A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74-4D09-A12A-630864B18A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53.29</c:v>
                </c:pt>
                <c:pt idx="1">
                  <c:v>51.97</c:v>
                </c:pt>
                <c:pt idx="2">
                  <c:v>51.97</c:v>
                </c:pt>
                <c:pt idx="3" formatCode="#,##0.00;&quot;△&quot;#,##0.00">
                  <c:v>0</c:v>
                </c:pt>
                <c:pt idx="4">
                  <c:v>52.63</c:v>
                </c:pt>
              </c:numCache>
            </c:numRef>
          </c:val>
          <c:extLst>
            <c:ext xmlns:c16="http://schemas.microsoft.com/office/drawing/2014/chart" uri="{C3380CC4-5D6E-409C-BE32-E72D297353CC}">
              <c16:uniqueId val="{00000000-9497-48D0-839E-6B7A04258D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9497-48D0-839E-6B7A04258D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04-4974-9CAA-B49C30797A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4F04-4974-9CAA-B49C30797A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76.42</c:v>
                </c:pt>
                <c:pt idx="1">
                  <c:v>83.87</c:v>
                </c:pt>
                <c:pt idx="2">
                  <c:v>88.75</c:v>
                </c:pt>
                <c:pt idx="3">
                  <c:v>82.68</c:v>
                </c:pt>
                <c:pt idx="4">
                  <c:v>82.88</c:v>
                </c:pt>
              </c:numCache>
            </c:numRef>
          </c:val>
          <c:extLst>
            <c:ext xmlns:c16="http://schemas.microsoft.com/office/drawing/2014/chart" uri="{C3380CC4-5D6E-409C-BE32-E72D297353CC}">
              <c16:uniqueId val="{00000000-8C10-43D4-9DB2-13D7148EDA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0-43D4-9DB2-13D7148EDA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F-4BE7-B4C4-FC0FA029F8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F-4BE7-B4C4-FC0FA029F8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0-48AF-8FBE-A8462FD318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0-48AF-8FBE-A8462FD318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E-4F56-B6EF-9FC3E6C564F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E-4F56-B6EF-9FC3E6C564F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D6-4D8C-B3F4-BBAD22C485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D6-4D8C-B3F4-BBAD22C485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896.29</c:v>
                </c:pt>
                <c:pt idx="1">
                  <c:v>989.34</c:v>
                </c:pt>
                <c:pt idx="2">
                  <c:v>1840.22</c:v>
                </c:pt>
                <c:pt idx="3">
                  <c:v>1699.31</c:v>
                </c:pt>
                <c:pt idx="4">
                  <c:v>792.05</c:v>
                </c:pt>
              </c:numCache>
            </c:numRef>
          </c:val>
          <c:extLst>
            <c:ext xmlns:c16="http://schemas.microsoft.com/office/drawing/2014/chart" uri="{C3380CC4-5D6E-409C-BE32-E72D297353CC}">
              <c16:uniqueId val="{00000000-0286-4AB5-A4EE-C9199A822E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0286-4AB5-A4EE-C9199A822E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57.96</c:v>
                </c:pt>
                <c:pt idx="1">
                  <c:v>65.319999999999993</c:v>
                </c:pt>
                <c:pt idx="2">
                  <c:v>67.92</c:v>
                </c:pt>
                <c:pt idx="3">
                  <c:v>65.14</c:v>
                </c:pt>
                <c:pt idx="4">
                  <c:v>58.48</c:v>
                </c:pt>
              </c:numCache>
            </c:numRef>
          </c:val>
          <c:extLst>
            <c:ext xmlns:c16="http://schemas.microsoft.com/office/drawing/2014/chart" uri="{C3380CC4-5D6E-409C-BE32-E72D297353CC}">
              <c16:uniqueId val="{00000000-8CE5-489F-9D5A-84E54898FF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8CE5-489F-9D5A-84E54898FF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213.62</c:v>
                </c:pt>
                <c:pt idx="1">
                  <c:v>190.74</c:v>
                </c:pt>
                <c:pt idx="2">
                  <c:v>183.82</c:v>
                </c:pt>
                <c:pt idx="3">
                  <c:v>190.96</c:v>
                </c:pt>
                <c:pt idx="4">
                  <c:v>211.27</c:v>
                </c:pt>
              </c:numCache>
            </c:numRef>
          </c:val>
          <c:extLst>
            <c:ext xmlns:c16="http://schemas.microsoft.com/office/drawing/2014/chart" uri="{C3380CC4-5D6E-409C-BE32-E72D297353CC}">
              <c16:uniqueId val="{00000000-A686-43AB-ACD5-19BAE13784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A686-43AB-ACD5-19BAE13784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下川町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3254</v>
      </c>
      <c r="AM8" s="69"/>
      <c r="AN8" s="69"/>
      <c r="AO8" s="69"/>
      <c r="AP8" s="69"/>
      <c r="AQ8" s="69"/>
      <c r="AR8" s="69"/>
      <c r="AS8" s="69"/>
      <c r="AT8" s="68">
        <f>データ!T6</f>
        <v>644.20000000000005</v>
      </c>
      <c r="AU8" s="68"/>
      <c r="AV8" s="68"/>
      <c r="AW8" s="68"/>
      <c r="AX8" s="68"/>
      <c r="AY8" s="68"/>
      <c r="AZ8" s="68"/>
      <c r="BA8" s="68"/>
      <c r="BB8" s="68">
        <f>データ!U6</f>
        <v>5.05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9.3000000000000007</v>
      </c>
      <c r="Q10" s="68"/>
      <c r="R10" s="68"/>
      <c r="S10" s="68"/>
      <c r="T10" s="68"/>
      <c r="U10" s="68"/>
      <c r="V10" s="68"/>
      <c r="W10" s="68">
        <f>データ!Q6</f>
        <v>100</v>
      </c>
      <c r="X10" s="68"/>
      <c r="Y10" s="68"/>
      <c r="Z10" s="68"/>
      <c r="AA10" s="68"/>
      <c r="AB10" s="68"/>
      <c r="AC10" s="68"/>
      <c r="AD10" s="69">
        <f>データ!R6</f>
        <v>2486</v>
      </c>
      <c r="AE10" s="69"/>
      <c r="AF10" s="69"/>
      <c r="AG10" s="69"/>
      <c r="AH10" s="69"/>
      <c r="AI10" s="69"/>
      <c r="AJ10" s="69"/>
      <c r="AK10" s="2"/>
      <c r="AL10" s="69">
        <f>データ!V6</f>
        <v>298</v>
      </c>
      <c r="AM10" s="69"/>
      <c r="AN10" s="69"/>
      <c r="AO10" s="69"/>
      <c r="AP10" s="69"/>
      <c r="AQ10" s="69"/>
      <c r="AR10" s="69"/>
      <c r="AS10" s="69"/>
      <c r="AT10" s="68">
        <f>データ!W6</f>
        <v>0.22</v>
      </c>
      <c r="AU10" s="68"/>
      <c r="AV10" s="68"/>
      <c r="AW10" s="68"/>
      <c r="AX10" s="68"/>
      <c r="AY10" s="68"/>
      <c r="AZ10" s="68"/>
      <c r="BA10" s="68"/>
      <c r="BB10" s="68">
        <f>データ!X6</f>
        <v>1354.55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vvUfWfhiAUr84rjQ0I+yz5zqHBPcys9gPVgI9g96HnKsCWqJ0L7volU4yelDP3mkOt7VZDC/wJT4/G+WRM5rgw==" saltValue="lLFwlGwZOjhu6jmqWFa7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14681</v>
      </c>
      <c r="D6" s="33">
        <f t="shared" si="3"/>
        <v>47</v>
      </c>
      <c r="E6" s="33">
        <f t="shared" si="3"/>
        <v>18</v>
      </c>
      <c r="F6" s="33">
        <f t="shared" si="3"/>
        <v>1</v>
      </c>
      <c r="G6" s="33">
        <f t="shared" si="3"/>
        <v>0</v>
      </c>
      <c r="H6" s="33" t="str">
        <f t="shared" si="3"/>
        <v>北海道　下川町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9.3000000000000007</v>
      </c>
      <c r="Q6" s="34">
        <f t="shared" si="3"/>
        <v>100</v>
      </c>
      <c r="R6" s="34">
        <f t="shared" si="3"/>
        <v>2486</v>
      </c>
      <c r="S6" s="34">
        <f t="shared" si="3"/>
        <v>3254</v>
      </c>
      <c r="T6" s="34">
        <f t="shared" si="3"/>
        <v>644.20000000000005</v>
      </c>
      <c r="U6" s="34">
        <f t="shared" si="3"/>
        <v>5.05</v>
      </c>
      <c r="V6" s="34">
        <f t="shared" si="3"/>
        <v>298</v>
      </c>
      <c r="W6" s="34">
        <f t="shared" si="3"/>
        <v>0.22</v>
      </c>
      <c r="X6" s="34">
        <f t="shared" si="3"/>
        <v>1354.55</v>
      </c>
      <c r="Y6" s="35">
        <f>IF(Y7="",NA(),Y7)</f>
        <v>76.42</v>
      </c>
      <c r="Z6" s="35">
        <f t="shared" ref="Z6:AH6" si="4">IF(Z7="",NA(),Z7)</f>
        <v>83.87</v>
      </c>
      <c r="AA6" s="35">
        <f t="shared" si="4"/>
        <v>88.75</v>
      </c>
      <c r="AB6" s="35">
        <f t="shared" si="4"/>
        <v>82.68</v>
      </c>
      <c r="AC6" s="35">
        <f t="shared" si="4"/>
        <v>82.88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896.29</v>
      </c>
      <c r="BG6" s="35">
        <f t="shared" ref="BG6:BO6" si="7">IF(BG7="",NA(),BG7)</f>
        <v>989.34</v>
      </c>
      <c r="BH6" s="35">
        <f t="shared" si="7"/>
        <v>1840.22</v>
      </c>
      <c r="BI6" s="35">
        <f t="shared" si="7"/>
        <v>1699.31</v>
      </c>
      <c r="BJ6" s="35">
        <f t="shared" si="7"/>
        <v>792.05</v>
      </c>
      <c r="BK6" s="35">
        <f t="shared" si="7"/>
        <v>663.76</v>
      </c>
      <c r="BL6" s="35">
        <f t="shared" si="7"/>
        <v>566.35</v>
      </c>
      <c r="BM6" s="35">
        <f t="shared" si="7"/>
        <v>888.8</v>
      </c>
      <c r="BN6" s="35">
        <f t="shared" si="7"/>
        <v>855.65</v>
      </c>
      <c r="BO6" s="35">
        <f t="shared" si="7"/>
        <v>862.99</v>
      </c>
      <c r="BP6" s="34" t="str">
        <f>IF(BP7="","",IF(BP7="-","【-】","【"&amp;SUBSTITUTE(TEXT(BP7,"#,##0.00"),"-","△")&amp;"】"))</f>
        <v>【862.82】</v>
      </c>
      <c r="BQ6" s="35">
        <f>IF(BQ7="",NA(),BQ7)</f>
        <v>57.96</v>
      </c>
      <c r="BR6" s="35">
        <f t="shared" ref="BR6:BZ6" si="8">IF(BR7="",NA(),BR7)</f>
        <v>65.319999999999993</v>
      </c>
      <c r="BS6" s="35">
        <f t="shared" si="8"/>
        <v>67.92</v>
      </c>
      <c r="BT6" s="35">
        <f t="shared" si="8"/>
        <v>65.14</v>
      </c>
      <c r="BU6" s="35">
        <f t="shared" si="8"/>
        <v>58.48</v>
      </c>
      <c r="BV6" s="35">
        <f t="shared" si="8"/>
        <v>53.76</v>
      </c>
      <c r="BW6" s="35">
        <f t="shared" si="8"/>
        <v>52.27</v>
      </c>
      <c r="BX6" s="35">
        <f t="shared" si="8"/>
        <v>52.55</v>
      </c>
      <c r="BY6" s="35">
        <f t="shared" si="8"/>
        <v>52.23</v>
      </c>
      <c r="BZ6" s="35">
        <f t="shared" si="8"/>
        <v>50.06</v>
      </c>
      <c r="CA6" s="34" t="str">
        <f>IF(CA7="","",IF(CA7="-","【-】","【"&amp;SUBSTITUTE(TEXT(CA7,"#,##0.00"),"-","△")&amp;"】"))</f>
        <v>【49.71】</v>
      </c>
      <c r="CB6" s="35">
        <f>IF(CB7="",NA(),CB7)</f>
        <v>213.62</v>
      </c>
      <c r="CC6" s="35">
        <f t="shared" ref="CC6:CK6" si="9">IF(CC7="",NA(),CC7)</f>
        <v>190.74</v>
      </c>
      <c r="CD6" s="35">
        <f t="shared" si="9"/>
        <v>183.82</v>
      </c>
      <c r="CE6" s="35">
        <f t="shared" si="9"/>
        <v>190.96</v>
      </c>
      <c r="CF6" s="35">
        <f t="shared" si="9"/>
        <v>211.27</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53.29</v>
      </c>
      <c r="CN6" s="35">
        <f t="shared" ref="CN6:CV6" si="10">IF(CN7="",NA(),CN7)</f>
        <v>51.97</v>
      </c>
      <c r="CO6" s="35">
        <f t="shared" si="10"/>
        <v>51.97</v>
      </c>
      <c r="CP6" s="34">
        <f t="shared" si="10"/>
        <v>0</v>
      </c>
      <c r="CQ6" s="35">
        <f t="shared" si="10"/>
        <v>52.63</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14681</v>
      </c>
      <c r="D7" s="37">
        <v>47</v>
      </c>
      <c r="E7" s="37">
        <v>18</v>
      </c>
      <c r="F7" s="37">
        <v>1</v>
      </c>
      <c r="G7" s="37">
        <v>0</v>
      </c>
      <c r="H7" s="37" t="s">
        <v>98</v>
      </c>
      <c r="I7" s="37" t="s">
        <v>99</v>
      </c>
      <c r="J7" s="37" t="s">
        <v>100</v>
      </c>
      <c r="K7" s="37" t="s">
        <v>101</v>
      </c>
      <c r="L7" s="37" t="s">
        <v>102</v>
      </c>
      <c r="M7" s="37" t="s">
        <v>103</v>
      </c>
      <c r="N7" s="38" t="s">
        <v>104</v>
      </c>
      <c r="O7" s="38" t="s">
        <v>105</v>
      </c>
      <c r="P7" s="38">
        <v>9.3000000000000007</v>
      </c>
      <c r="Q7" s="38">
        <v>100</v>
      </c>
      <c r="R7" s="38">
        <v>2486</v>
      </c>
      <c r="S7" s="38">
        <v>3254</v>
      </c>
      <c r="T7" s="38">
        <v>644.20000000000005</v>
      </c>
      <c r="U7" s="38">
        <v>5.05</v>
      </c>
      <c r="V7" s="38">
        <v>298</v>
      </c>
      <c r="W7" s="38">
        <v>0.22</v>
      </c>
      <c r="X7" s="38">
        <v>1354.55</v>
      </c>
      <c r="Y7" s="38">
        <v>76.42</v>
      </c>
      <c r="Z7" s="38">
        <v>83.87</v>
      </c>
      <c r="AA7" s="38">
        <v>88.75</v>
      </c>
      <c r="AB7" s="38">
        <v>82.68</v>
      </c>
      <c r="AC7" s="38">
        <v>82.88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896.29</v>
      </c>
      <c r="BG7" s="38">
        <v>989.34</v>
      </c>
      <c r="BH7" s="38">
        <v>1840.22</v>
      </c>
      <c r="BI7" s="38">
        <v>1699.31</v>
      </c>
      <c r="BJ7" s="38">
        <v>792.05</v>
      </c>
      <c r="BK7" s="38">
        <v>663.76</v>
      </c>
      <c r="BL7" s="38">
        <v>566.35</v>
      </c>
      <c r="BM7" s="38">
        <v>888.8</v>
      </c>
      <c r="BN7" s="38">
        <v>855.65</v>
      </c>
      <c r="BO7" s="38">
        <v>862.99</v>
      </c>
      <c r="BP7" s="38">
        <v>862.82</v>
      </c>
      <c r="BQ7" s="38">
        <v>57.96</v>
      </c>
      <c r="BR7" s="38">
        <v>65.319999999999993</v>
      </c>
      <c r="BS7" s="38">
        <v>67.92</v>
      </c>
      <c r="BT7" s="38">
        <v>65.14</v>
      </c>
      <c r="BU7" s="38">
        <v>58.48</v>
      </c>
      <c r="BV7" s="38">
        <v>53.76</v>
      </c>
      <c r="BW7" s="38">
        <v>52.27</v>
      </c>
      <c r="BX7" s="38">
        <v>52.55</v>
      </c>
      <c r="BY7" s="38">
        <v>52.23</v>
      </c>
      <c r="BZ7" s="38">
        <v>50.06</v>
      </c>
      <c r="CA7" s="38">
        <v>49.71</v>
      </c>
      <c r="CB7" s="38">
        <v>213.62</v>
      </c>
      <c r="CC7" s="38">
        <v>190.74</v>
      </c>
      <c r="CD7" s="38">
        <v>183.82</v>
      </c>
      <c r="CE7" s="38">
        <v>190.96</v>
      </c>
      <c r="CF7" s="38">
        <v>211.27</v>
      </c>
      <c r="CG7" s="38">
        <v>275.25</v>
      </c>
      <c r="CH7" s="38">
        <v>291.01</v>
      </c>
      <c r="CI7" s="38">
        <v>292.45</v>
      </c>
      <c r="CJ7" s="38">
        <v>294.05</v>
      </c>
      <c r="CK7" s="38">
        <v>309.22000000000003</v>
      </c>
      <c r="CL7" s="38">
        <v>317.18</v>
      </c>
      <c r="CM7" s="38">
        <v>53.29</v>
      </c>
      <c r="CN7" s="38">
        <v>51.97</v>
      </c>
      <c r="CO7" s="38">
        <v>51.97</v>
      </c>
      <c r="CP7" s="38">
        <v>0</v>
      </c>
      <c r="CQ7" s="38">
        <v>52.63</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2020-12-04T03:19:44Z</dcterms:created>
  <dcterms:modified xsi:type="dcterms:W3CDTF">2021-01-15T09:55:26Z</dcterms:modified>
  <cp:category/>
</cp:coreProperties>
</file>